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570" windowHeight="8670" activeTab="0"/>
  </bookViews>
  <sheets>
    <sheet name="Form1" sheetId="1" r:id="rId1"/>
    <sheet name="Form2" sheetId="2" r:id="rId2"/>
    <sheet name="Research" sheetId="3" state="hidden" r:id="rId3"/>
    <sheet name="error_message" sheetId="4" state="hidden" r:id="rId4"/>
    <sheet name="PullDownInsti" sheetId="5" state="hidden" r:id="rId5"/>
  </sheets>
  <definedNames>
    <definedName name="Affiliation">'PullDownInsti'!$C$3:$C$96</definedName>
    <definedName name="CaBirth">'Form1'!$T$10</definedName>
    <definedName name="CaEmail">'Form1'!$G$14</definedName>
    <definedName name="CaFirst">'Form1'!$J$10</definedName>
    <definedName name="CaGen">'Form1'!$AB$10</definedName>
    <definedName name="CaName">'Form1'!$A$10</definedName>
    <definedName name="CaNatio">'Form1'!$N$13</definedName>
    <definedName name="CaStatus">'Form1'!$A$13</definedName>
    <definedName name="ComputerSkills">'Form1'!$A$31</definedName>
    <definedName name="DuDays">'Form2'!$AC$16</definedName>
    <definedName name="DuFrom">'Form2'!$E$16</definedName>
    <definedName name="Duration">'Form2'!$F$15</definedName>
    <definedName name="DuTo">'Form2'!$Q$16</definedName>
    <definedName name="EnPro">'Form1'!$A$40</definedName>
    <definedName name="error_message">'error_message'!$B$2:$D$8</definedName>
    <definedName name="Form1">'Form1'!$A$1:$AF$50</definedName>
    <definedName name="Form2">'Form2'!$A$1:$AF$50</definedName>
    <definedName name="gender">'PullDownInsti'!$E$3:$E$5</definedName>
    <definedName name="HigherEdu">'Form1'!$A$24</definedName>
    <definedName name="NameUniversity">'Form1'!$A$6</definedName>
    <definedName name="nation">'PullDownInsti'!$H$3:$H$244</definedName>
    <definedName name="ObjNii">'Form2'!$A$20</definedName>
    <definedName name="Ord_1">'Form2'!$D$3</definedName>
    <definedName name="Ord_2">'Form2'!$D$7</definedName>
    <definedName name="Ord_3">'Form2'!$D$11</definedName>
    <definedName name="_xlnm.Print_Area" localSheetId="0">'Form1'!$A$1:$AF$50</definedName>
    <definedName name="_xlnm.Print_Area" localSheetId="1">'Form2'!$A$1:$AF$50</definedName>
    <definedName name="Research">'Research'!$A$1:$I$94</definedName>
    <definedName name="status">'PullDownInsti'!$I$3:$I$5</definedName>
    <definedName name="SuDepartment">'Form1'!$A$20</definedName>
    <definedName name="SuEmail">'Form1'!$G$21</definedName>
    <definedName name="SuFamily">'Form1'!$A$17</definedName>
    <definedName name="SuFirst">'Form1'!$J$17</definedName>
    <definedName name="SuTitle">'Form1'!$T$17</definedName>
  </definedNames>
  <calcPr fullCalcOnLoad="1"/>
</workbook>
</file>

<file path=xl/sharedStrings.xml><?xml version="1.0" encoding="utf-8"?>
<sst xmlns="http://schemas.openxmlformats.org/spreadsheetml/2006/main" count="1045" uniqueCount="699">
  <si>
    <t>Attachment1</t>
  </si>
  <si>
    <t xml:space="preserve">Institute of Computational Mathmatics and Scientific/Engineering Computing, Academy of Mathematics and System Sciences, Chinese Academy of Sciences </t>
  </si>
  <si>
    <t>School of Electronics Engineering and Computer Science, Peking University</t>
  </si>
  <si>
    <t>The Hong Kong University of Science and Technology (HKUST)</t>
  </si>
  <si>
    <t>The School of Electronic, Information and Electrical Engineering of Shanghai Jiao Tong University</t>
  </si>
  <si>
    <t>Department of computer Science and Engineering, University of Dhaka</t>
  </si>
  <si>
    <t>Australia-Japan Research Centre (AJRC), Australian National University</t>
  </si>
  <si>
    <t xml:space="preserve">National ICT Australia Limited (NICTA)
</t>
  </si>
  <si>
    <t xml:space="preserve">Center of Excellence in Engineered Quantum Systems and School of Mathmatics and Physics, The University of Queensland </t>
  </si>
  <si>
    <t>The Faculty of Engineering and Information Technologies,The University of Sydney</t>
  </si>
  <si>
    <t>Smart Transport Research Centre, hosted by the Faculty of Built Environment &amp; Engineering, Queensland University of Technology</t>
  </si>
  <si>
    <t>Faculty of Mathematics, University of Waterloo</t>
  </si>
  <si>
    <t>Faculty of Science, Department of Computing Science, Alberta Ingenuity Centre for Machine Learning, University of Alberta (AICML)</t>
  </si>
  <si>
    <t>School of Computer Science, McGill University</t>
  </si>
  <si>
    <t xml:space="preserve">Simon Fraser University </t>
  </si>
  <si>
    <t>Institut National de Recherche en Informatique et en Automatique (INRIA)</t>
  </si>
  <si>
    <t>Institut National Polytechnique de Grenoble</t>
  </si>
  <si>
    <t>Universite Joseph Fourier-Grenoble 1</t>
  </si>
  <si>
    <t>Pierre and Marie Curie University(UPMC)Laboratory of Computer Sciences, Paris6(LIP6)Computer Science Laboratory of Paris 6</t>
  </si>
  <si>
    <t>Institute National Polytechnique de Toulouse（ENSEEIHT-INPT)</t>
  </si>
  <si>
    <t>National Center for Scientific Research (CNRS)</t>
  </si>
  <si>
    <t>Universite Paul Sabatier (Universite de Toulouse III)</t>
  </si>
  <si>
    <t>University of Nice Sophia Antipolis</t>
  </si>
  <si>
    <t>Faculty of Applied Informatics, University of Augsburg</t>
  </si>
  <si>
    <t>Institute of Information Systems, German Research Center for Artificial Intelligence (DFKI)</t>
  </si>
  <si>
    <t>The Faculty of Applied Science of the University of Freiburg</t>
  </si>
  <si>
    <t>RWTH Aachen University, Germany (Faculty of Mathmatics, Computer Science and Natural Sciences)</t>
  </si>
  <si>
    <t>The German Academic Exchange Service (DAAD)</t>
  </si>
  <si>
    <t>Saarland University</t>
  </si>
  <si>
    <t>Faculty of Mathematics, Informatics and Statistics, University of Munchen</t>
  </si>
  <si>
    <t xml:space="preserve">Faculty of Civil Engineering and Geoscience, Delft University of Technology (TU Delft) </t>
  </si>
  <si>
    <t>Department of Informatics, Torino University</t>
  </si>
  <si>
    <t>Politecnico di Milano, Dipartimento di Elettronica, Informazione e Bioingegneria</t>
  </si>
  <si>
    <t>Institute of Electrical Engineering in Ecole Polytechnique Federale de Lausanne</t>
  </si>
  <si>
    <t>Faculty of Electrical Engineering, Czech Technical University in Prague</t>
  </si>
  <si>
    <t>International University of Rabat</t>
  </si>
  <si>
    <t xml:space="preserve">Hochschulbibliothekszentrum des Landes Nordrhein-Westfalen </t>
  </si>
  <si>
    <t>German National Library of Science and Technology (TIB)</t>
  </si>
  <si>
    <t>German National Library of Medicine (ZB MED)</t>
  </si>
  <si>
    <t>1. Candidate’s Information</t>
  </si>
  <si>
    <t>Name:</t>
  </si>
  <si>
    <t>FAMILY</t>
  </si>
  <si>
    <t>Date of birth:</t>
  </si>
  <si>
    <t>Gender:</t>
  </si>
  <si>
    <t>Male/Female</t>
  </si>
  <si>
    <t>Male</t>
  </si>
  <si>
    <t>Female</t>
  </si>
  <si>
    <t>American Samoa</t>
  </si>
  <si>
    <t>Anguilla</t>
  </si>
  <si>
    <t>Antigua and Barbuda</t>
  </si>
  <si>
    <t>Aruba</t>
  </si>
  <si>
    <t>Barbados</t>
  </si>
  <si>
    <t>Belize</t>
  </si>
  <si>
    <t>Bermuda</t>
  </si>
  <si>
    <t>Bosnia and Herzegovina</t>
  </si>
  <si>
    <t>British Indian Territory</t>
  </si>
  <si>
    <t>British Virgin Islands</t>
  </si>
  <si>
    <t>Burkina Faso</t>
  </si>
  <si>
    <t>Canada</t>
  </si>
  <si>
    <t>Cayman Islands</t>
  </si>
  <si>
    <t>Central African Republic</t>
  </si>
  <si>
    <t>Channel Islands</t>
  </si>
  <si>
    <t>Christmas Island</t>
  </si>
  <si>
    <t>Master</t>
  </si>
  <si>
    <t>PhD</t>
  </si>
  <si>
    <t>Current Status at your Institution:</t>
  </si>
  <si>
    <t>Nationality:</t>
  </si>
  <si>
    <t>E-mail:</t>
  </si>
  <si>
    <t>2. Supervisor’s Information</t>
  </si>
  <si>
    <t>Title/Position:</t>
  </si>
  <si>
    <t>2. Computer Skills</t>
  </si>
  <si>
    <t xml:space="preserve">3. English Language Proficiency: </t>
  </si>
  <si>
    <t>Department:</t>
  </si>
  <si>
    <t xml:space="preserve">1. Higher Education </t>
  </si>
  <si>
    <t>Please fill in your English level with the result of the TOEFL or IELTS or TOEIC exam,</t>
  </si>
  <si>
    <t>or appropriate English language proficiency test scores.</t>
  </si>
  <si>
    <t>- past research activities,</t>
  </si>
  <si>
    <t>- list of publications,</t>
  </si>
  <si>
    <t>- past internship and/or professional activities,</t>
  </si>
  <si>
    <t>- awards,</t>
  </si>
  <si>
    <t>Afghanistan</t>
  </si>
  <si>
    <t>Armenia</t>
  </si>
  <si>
    <t>Azerbaijan</t>
  </si>
  <si>
    <t>Bahrain</t>
  </si>
  <si>
    <t>Bangladesh</t>
  </si>
  <si>
    <t>Bhutan</t>
  </si>
  <si>
    <t>Cambodia</t>
  </si>
  <si>
    <t>China</t>
  </si>
  <si>
    <t>Australia</t>
  </si>
  <si>
    <t>Algeria</t>
  </si>
  <si>
    <t>Angola</t>
  </si>
  <si>
    <t>Benin</t>
  </si>
  <si>
    <t>Botswana</t>
  </si>
  <si>
    <t>Burundi</t>
  </si>
  <si>
    <t>Cameroon</t>
  </si>
  <si>
    <t>Cape Verde</t>
  </si>
  <si>
    <t>Chad</t>
  </si>
  <si>
    <t>Comoros</t>
  </si>
  <si>
    <t>Albania</t>
  </si>
  <si>
    <t>Andorra</t>
  </si>
  <si>
    <t>Austria</t>
  </si>
  <si>
    <t>Belarus</t>
  </si>
  <si>
    <t>Belgium</t>
  </si>
  <si>
    <t>Bulgaria</t>
  </si>
  <si>
    <t>Bahamas</t>
  </si>
  <si>
    <t>Argentina</t>
  </si>
  <si>
    <t>Bolivia</t>
  </si>
  <si>
    <t>Brazil</t>
  </si>
  <si>
    <t>Chile</t>
  </si>
  <si>
    <t>Colombia</t>
  </si>
  <si>
    <t>Cocos Islands</t>
  </si>
  <si>
    <t>4. Research Topics (select up to 3 topics from “list of research topics” and fill out in order)</t>
  </si>
  <si>
    <t>Order</t>
  </si>
  <si>
    <t>NO.</t>
  </si>
  <si>
    <t xml:space="preserve">Supervisor </t>
  </si>
  <si>
    <t>1.</t>
  </si>
  <si>
    <t>2.</t>
  </si>
  <si>
    <t>3.</t>
  </si>
  <si>
    <t>5. Duration:</t>
  </si>
  <si>
    <t>Research Area</t>
  </si>
  <si>
    <t>Ken Satoh</t>
  </si>
  <si>
    <t>Professor</t>
  </si>
  <si>
    <t>Abduction / Inductive Logic Programming</t>
  </si>
  <si>
    <t>Automated Reasoning / Logic Programming</t>
  </si>
  <si>
    <t>Professor</t>
  </si>
  <si>
    <t>Zhenjiang Hu</t>
  </si>
  <si>
    <t>Fundamental knowledge about one of the following areas is requested: 1. statistical machine translation tools (e.g. GIZA++, Moses, etc.), or 2. syntactic parsing tools (Stanford parser, Berkeley parser, etc.)</t>
  </si>
  <si>
    <t>Fundamental knowledge about one of the following areas is required: 1. statistical parsing methods (e.g. PCFG parsing, dependency parsing), or 2. syntactic theory (e.g. HPSG, CCG)</t>
  </si>
  <si>
    <t>Natural Language Processing</t>
  </si>
  <si>
    <t>Associate Professor</t>
  </si>
  <si>
    <t>2-6 months</t>
  </si>
  <si>
    <t>Signal Processing</t>
  </si>
  <si>
    <t>Graph-based Image Restoration &amp; Processing (http://research.nii.ac.jp/~cheung/intern.html)</t>
  </si>
  <si>
    <t>3 months minimum</t>
  </si>
  <si>
    <t>3-6 months</t>
  </si>
  <si>
    <t xml:space="preserve">Solid programming background (e.g. C++ or C Sharp). Longer stay preferred for good result (some interesting software). Paper writing will be encouraged and actively supported. </t>
  </si>
  <si>
    <t xml:space="preserve">Solid programming background (e.g. C++ or C Sharp). Knowledge of Unity3D is desirable, but not necessary. Longer stay preferred for good result (some interesting software). Paper writing will be encouraged and actively supported. </t>
  </si>
  <si>
    <t xml:space="preserve">Solid programming background (e.g. C++ or C Sharp) Longer stay preferred for good result (some interesting software). Paper writing will be encouraged and actively supported. </t>
  </si>
  <si>
    <t>Data Mining of Human Behavior (Data Analytics)</t>
  </si>
  <si>
    <t>Data Mining</t>
  </si>
  <si>
    <t>Similarity Search and Intrinsic Dimensionality (http://typhoon.nii.ac.jp/~meh/internship/proj-simsearch.pdf)</t>
  </si>
  <si>
    <t xml:space="preserve"> 3-6 months</t>
  </si>
  <si>
    <t>Priority given to PhD students, and for internships of 5-6 months.</t>
  </si>
  <si>
    <t>Outlier Detection and Data Dimensionality (http://typhoon.nii.ac.jp/~meh/internship/proj-outlier.pdf)</t>
  </si>
  <si>
    <t xml:space="preserve">Unsupervised Feature Selection
(http://typhoon.nii.ac.jp/~meh/internship/proj-features.pdf)
</t>
  </si>
  <si>
    <t xml:space="preserve">KNN Classification and Applications (http://typhoon.nii.ac.jp/~meh/internship/proj-classification.pdf)
</t>
  </si>
  <si>
    <t>From:</t>
  </si>
  <si>
    <t>yyyy/mm/dd</t>
  </si>
  <si>
    <t>To:</t>
  </si>
  <si>
    <t>days</t>
  </si>
  <si>
    <t>id</t>
  </si>
  <si>
    <t>message</t>
  </si>
  <si>
    <t>6. Objectives of your “NII International Internship Program”</t>
  </si>
  <si>
    <t>Days:</t>
  </si>
  <si>
    <t>Claude Bernard University Lyon 1</t>
  </si>
  <si>
    <t>Technische Universität Braunschweig (TU Braunschweig)</t>
  </si>
  <si>
    <t>The Electronics and Information Technology Laboratory (LETI)</t>
  </si>
  <si>
    <t>yyyy/mm/dd</t>
  </si>
  <si>
    <t>id</t>
  </si>
  <si>
    <t>Brunei</t>
  </si>
  <si>
    <t>flag</t>
  </si>
  <si>
    <t>blank</t>
  </si>
  <si>
    <t>from</t>
  </si>
  <si>
    <t>to</t>
  </si>
  <si>
    <t>over</t>
  </si>
  <si>
    <t>error</t>
  </si>
  <si>
    <t>*NOTICE:Intenship period must be 60 to 180 days INCLUDING traveling days.</t>
  </si>
  <si>
    <t>note</t>
  </si>
  <si>
    <t>Error: please correct the duration you enter.</t>
  </si>
  <si>
    <t>Please correct the duration to be the period within 180 days.</t>
  </si>
  <si>
    <t>Name of University/Institution</t>
  </si>
  <si>
    <t>3. Curriculum Vitae:  Your CV must contain here *Please adjust the height of rows if you need.</t>
  </si>
  <si>
    <t>You may attach information documents(within 3 pages) relevant to your application like:</t>
  </si>
  <si>
    <t>Tongji University</t>
  </si>
  <si>
    <t>University of Science and Technology of China (USTC)</t>
  </si>
  <si>
    <t>INESC Technology and Science (INESC TEC)</t>
  </si>
  <si>
    <t>Instituto de Engenharia de Sistemas e Computadores Investigação e Desenvolvimento em Lisboa (INESC-ID)</t>
  </si>
  <si>
    <t>The Faculty of Exact and Natural Sciences of Buenos Aires University</t>
  </si>
  <si>
    <t>Vienna University of Technology</t>
  </si>
  <si>
    <t>School of Computing, National University of Singapore（NUS)</t>
  </si>
  <si>
    <t>University of Science (Vietnam National University - Ho Chi Minh City)</t>
  </si>
  <si>
    <t>Hanoi University of Science and Technology(HUST)</t>
  </si>
  <si>
    <t>Vietnam National University of Ho Chi Minh City (VNU-HCM)</t>
  </si>
  <si>
    <t>VNU University of Engineering and Technology</t>
  </si>
  <si>
    <t>Barcelona School of Informatics, Universitat Politècnica de Catalunya (UPC)</t>
  </si>
  <si>
    <t>Universitat Politècnica de València (UPV)</t>
  </si>
  <si>
    <t>College of Electrical Engineering and Computer Science, National Taiwan Univeristy</t>
  </si>
  <si>
    <t>Department of Computer engineering, Chulalongkorn University</t>
  </si>
  <si>
    <t>Faculty of Science, Kasetsart University</t>
  </si>
  <si>
    <t>National Electronics and Computer Technology Center, National Science and Technology Development Agency (NECTEC)</t>
  </si>
  <si>
    <t>School of Engineering and technology, Asian Institute of Technology</t>
  </si>
  <si>
    <t>Department of Computer Science and Engineering, Seoul National University</t>
  </si>
  <si>
    <t>Korea Education &amp; Research Information Service(KERIS)</t>
  </si>
  <si>
    <t>Department of Computer Science, University of Bath</t>
  </si>
  <si>
    <t>Department of Computer Science, University of Bristol</t>
  </si>
  <si>
    <t>Department of Computing at Imperial College London</t>
  </si>
  <si>
    <t>Faculty of Mathematics and Computing, Open University</t>
  </si>
  <si>
    <t>School of Computer Science &amp; Electronic Engineering, University of Essex</t>
  </si>
  <si>
    <t>School of Informatics, University of Edinburgh</t>
  </si>
  <si>
    <t>The Computing Laboratory, University of Oxford</t>
  </si>
  <si>
    <t xml:space="preserve">The University of Newcastle Upon Tyne </t>
  </si>
  <si>
    <t>Asosciation of Research Libraries (ARL)</t>
  </si>
  <si>
    <t>College of Enginnering, University of Washington, Seattle</t>
  </si>
  <si>
    <t>Department of Computer Science, University of Maryland</t>
  </si>
  <si>
    <t>Indiana University</t>
  </si>
  <si>
    <t>Institute for Scientific Information, Inc.</t>
  </si>
  <si>
    <t>International Computer Science Institute</t>
  </si>
  <si>
    <t>New Jersey Institute of Technology</t>
  </si>
  <si>
    <t xml:space="preserve">North American Coordinating Council on Japanese Library Resources (NCC) </t>
  </si>
  <si>
    <t>School of Engineering and Computer Science,
University of Michigan-Dearborn</t>
  </si>
  <si>
    <t>The Edwin O. Reischauer Institute of Japanese Studies, Harvard University</t>
  </si>
  <si>
    <t>University of Southern California</t>
  </si>
  <si>
    <t>Cyprus</t>
  </si>
  <si>
    <t>Georgia</t>
  </si>
  <si>
    <t>India</t>
  </si>
  <si>
    <t>Indonesia</t>
  </si>
  <si>
    <t>Iran</t>
  </si>
  <si>
    <t>Iraq</t>
  </si>
  <si>
    <t>Israel</t>
  </si>
  <si>
    <t>Japan</t>
  </si>
  <si>
    <t>Jordan</t>
  </si>
  <si>
    <t>Kazakhstan</t>
  </si>
  <si>
    <t>North  Korea</t>
  </si>
  <si>
    <t>South Korea</t>
  </si>
  <si>
    <t>Kuwait</t>
  </si>
  <si>
    <t>Kyrgyz</t>
  </si>
  <si>
    <t>Lao People's Democratic Republic</t>
  </si>
  <si>
    <t>Lebanon</t>
  </si>
  <si>
    <t>Malaysia</t>
  </si>
  <si>
    <t>Maldives</t>
  </si>
  <si>
    <t>Mongolia</t>
  </si>
  <si>
    <t>Myanmar</t>
  </si>
  <si>
    <t>Nepal</t>
  </si>
  <si>
    <t>Oman</t>
  </si>
  <si>
    <t>Pakistan</t>
  </si>
  <si>
    <t>Philippines</t>
  </si>
  <si>
    <t>Qatar</t>
  </si>
  <si>
    <t>Saudi Arabia</t>
  </si>
  <si>
    <t>Singapore</t>
  </si>
  <si>
    <t>Sri Lanka</t>
  </si>
  <si>
    <t>Syria</t>
  </si>
  <si>
    <t>Tajikistan</t>
  </si>
  <si>
    <t>Thailand</t>
  </si>
  <si>
    <t>The Democratic Republic of Timor-Leste</t>
  </si>
  <si>
    <t>Turkey</t>
  </si>
  <si>
    <t>Turkmenistan</t>
  </si>
  <si>
    <t xml:space="preserve">United Arab Emirates </t>
  </si>
  <si>
    <t>Uzbekistan</t>
  </si>
  <si>
    <t>Viet Nam</t>
  </si>
  <si>
    <t>Yemen</t>
  </si>
  <si>
    <t>Fiji</t>
  </si>
  <si>
    <t>Kiribati</t>
  </si>
  <si>
    <t>Marshall Islands</t>
  </si>
  <si>
    <t>Federated States of Micronesia</t>
  </si>
  <si>
    <t>Nauru</t>
  </si>
  <si>
    <t xml:space="preserve">New Zealand </t>
  </si>
  <si>
    <t>Palau</t>
  </si>
  <si>
    <t>Papua New Guinea</t>
  </si>
  <si>
    <t>Samoa</t>
  </si>
  <si>
    <t>Solomon Islands</t>
  </si>
  <si>
    <t>Tonga</t>
  </si>
  <si>
    <t>Tuvalu</t>
  </si>
  <si>
    <t>Vanuatu</t>
  </si>
  <si>
    <t>Congo</t>
  </si>
  <si>
    <t xml:space="preserve">Cote d'Ivoire </t>
  </si>
  <si>
    <t>Democratic Republic of the Congo</t>
  </si>
  <si>
    <t>Djibouti</t>
  </si>
  <si>
    <t>Egypt</t>
  </si>
  <si>
    <t>Equatorial Guinea</t>
  </si>
  <si>
    <t>Eritrea</t>
  </si>
  <si>
    <t>Ethiopia</t>
  </si>
  <si>
    <t>Gabon</t>
  </si>
  <si>
    <t>Gambia</t>
  </si>
  <si>
    <t>Ghana</t>
  </si>
  <si>
    <t>Guinea</t>
  </si>
  <si>
    <t>Guinea-Bissau</t>
  </si>
  <si>
    <t>Kenya</t>
  </si>
  <si>
    <t>Lesotho</t>
  </si>
  <si>
    <t>Liberia</t>
  </si>
  <si>
    <t>Madagascar</t>
  </si>
  <si>
    <t>Malawi</t>
  </si>
  <si>
    <t>Mali</t>
  </si>
  <si>
    <t>Mauritania</t>
  </si>
  <si>
    <t>Mauritius</t>
  </si>
  <si>
    <t>Morocco</t>
  </si>
  <si>
    <t>Mozambique</t>
  </si>
  <si>
    <t>Namibia</t>
  </si>
  <si>
    <t>Niger</t>
  </si>
  <si>
    <t>Nigeria</t>
  </si>
  <si>
    <t>Rwanda</t>
  </si>
  <si>
    <t>Sao Tome and Principe</t>
  </si>
  <si>
    <t>Senegal</t>
  </si>
  <si>
    <t>Seychelles</t>
  </si>
  <si>
    <t>Sierra Leone</t>
  </si>
  <si>
    <t>Somalia</t>
  </si>
  <si>
    <t>South Africa</t>
  </si>
  <si>
    <t>Sudan</t>
  </si>
  <si>
    <t>Swaziland</t>
  </si>
  <si>
    <t>Tanzania</t>
  </si>
  <si>
    <t>Togo</t>
  </si>
  <si>
    <t>Tunisia</t>
  </si>
  <si>
    <t>Uganda</t>
  </si>
  <si>
    <t>Zambia</t>
  </si>
  <si>
    <t>Zimbabwe</t>
  </si>
  <si>
    <t>Croatia</t>
  </si>
  <si>
    <t>Czech Republic</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</si>
  <si>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</si>
  <si>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</si>
  <si>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</si>
  <si>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</si>
  <si>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</si>
  <si>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</si>
  <si>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</si>
  <si>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</si>
  <si>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</si>
  <si>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</si>
  <si>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</si>
  <si>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</si>
  <si>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</si>
  <si>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</si>
  <si>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</si>
  <si>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</si>
  <si>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</si>
  <si>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</si>
  <si>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Norway</t>
  </si>
  <si>
    <t>Poland</t>
  </si>
  <si>
    <t>Portugal</t>
  </si>
  <si>
    <t>Romania</t>
  </si>
  <si>
    <t>San Marino</t>
  </si>
  <si>
    <t>Serbia</t>
  </si>
  <si>
    <t>Slovakia</t>
  </si>
  <si>
    <t>Slovenia</t>
  </si>
  <si>
    <t>Spain</t>
  </si>
  <si>
    <t>Sweden</t>
  </si>
  <si>
    <t>Ukraine</t>
  </si>
  <si>
    <t>Great Britain and Northern Ireland</t>
  </si>
  <si>
    <t xml:space="preserve">United Kingdom </t>
  </si>
  <si>
    <t>Vatican City State</t>
  </si>
  <si>
    <t>The   Former   Yugoslav   Republic   of Macedonia</t>
  </si>
  <si>
    <t>Costa Rica</t>
  </si>
  <si>
    <t>Cuba</t>
  </si>
  <si>
    <t>Dominica</t>
  </si>
  <si>
    <t>Dominican Republic</t>
  </si>
  <si>
    <t>El Salvador</t>
  </si>
  <si>
    <t>Grenada</t>
  </si>
  <si>
    <t>Guatemala</t>
  </si>
  <si>
    <t>Haiti</t>
  </si>
  <si>
    <t>Honduras</t>
  </si>
  <si>
    <t>Jamaica</t>
  </si>
  <si>
    <t>Mexico</t>
  </si>
  <si>
    <t>Nicaragua</t>
  </si>
  <si>
    <t>Panama</t>
  </si>
  <si>
    <t>Saint Kitts and Nevis</t>
  </si>
  <si>
    <t>Saint Lucia</t>
  </si>
  <si>
    <t>Saint Vincent and the Grenadines</t>
  </si>
  <si>
    <t>Trinidad and Tobago</t>
  </si>
  <si>
    <t xml:space="preserve">United States of America </t>
  </si>
  <si>
    <t>Ecuador</t>
  </si>
  <si>
    <t>Guyana</t>
  </si>
  <si>
    <t>Paraguay</t>
  </si>
  <si>
    <t>Peru</t>
  </si>
  <si>
    <t>Suriname</t>
  </si>
  <si>
    <t>Uruguay</t>
  </si>
  <si>
    <t>Venezuela</t>
  </si>
  <si>
    <t xml:space="preserve">Hong Kong </t>
  </si>
  <si>
    <t xml:space="preserve">Macau </t>
  </si>
  <si>
    <t>Kashmir</t>
  </si>
  <si>
    <t>Taiwan</t>
  </si>
  <si>
    <t>The West Bank and Gaza Strip</t>
  </si>
  <si>
    <t>Cook Islands</t>
  </si>
  <si>
    <t>French Polynesia</t>
  </si>
  <si>
    <t>Guam</t>
  </si>
  <si>
    <t>Johnston Island</t>
  </si>
  <si>
    <t>Midway Islands</t>
  </si>
  <si>
    <t>New Caledonia</t>
  </si>
  <si>
    <t>Niue</t>
  </si>
  <si>
    <t>Norfolk Island</t>
  </si>
  <si>
    <t>Northern Mariana Islands</t>
  </si>
  <si>
    <t xml:space="preserve">Pitcairn </t>
  </si>
  <si>
    <t xml:space="preserve">Tokelau </t>
  </si>
  <si>
    <t>Wake Island</t>
  </si>
  <si>
    <t>Wallis and Futuna Islands</t>
  </si>
  <si>
    <t>Mayotte</t>
  </si>
  <si>
    <t>Reunion</t>
  </si>
  <si>
    <t>St. Helena ex. dep.</t>
  </si>
  <si>
    <t>Western Sahara</t>
  </si>
  <si>
    <t>Faeroe Islands</t>
  </si>
  <si>
    <t>Gibraltar</t>
  </si>
  <si>
    <t>Isle of Man</t>
  </si>
  <si>
    <t>Svalbard</t>
  </si>
  <si>
    <t>Greenland</t>
  </si>
  <si>
    <t>Guadeloupe Martinique</t>
  </si>
  <si>
    <t>Martinique</t>
  </si>
  <si>
    <t>Montserrat</t>
  </si>
  <si>
    <t>Netherlands Antilles</t>
  </si>
  <si>
    <t>Puerto Rico</t>
  </si>
  <si>
    <t>St. Pierre et Miquelon</t>
  </si>
  <si>
    <t>Turks and Caicos Islands</t>
  </si>
  <si>
    <t>Virgin</t>
  </si>
  <si>
    <t>Falkland Islands</t>
  </si>
  <si>
    <t>French Guiana</t>
  </si>
  <si>
    <t>Holland</t>
  </si>
  <si>
    <t>Libya</t>
  </si>
  <si>
    <t>Russia</t>
  </si>
  <si>
    <t>Swiss</t>
  </si>
  <si>
    <t>- exchanged e-mails with NII supervisor, etc.</t>
  </si>
  <si>
    <t>First</t>
  </si>
  <si>
    <t>School of Information Science and Technology, Department of Automation, Tsinghua University</t>
  </si>
  <si>
    <t>International Research Center Multimedia Information, Communication, and Applications (MICA) 
Hanoi University of Science and Technology</t>
  </si>
  <si>
    <t>The University of Limerick 
(Lero - the Irish Software Engineering Research Centre)</t>
  </si>
  <si>
    <t>Laboratoire d'Informatiquede Nantes-Atlantique
Universite de Nantes</t>
  </si>
  <si>
    <t>University of Paris Sud</t>
  </si>
  <si>
    <t>Department of Computer Science,
Faculty of Engineering Science, University College London</t>
  </si>
  <si>
    <t>Berlin Institute of Technology
(TUB, TU Berlin)</t>
  </si>
  <si>
    <t>Fraunhofer Institute for Open Communication Systems FOKUS</t>
  </si>
  <si>
    <t>Idiap Research Institute</t>
  </si>
  <si>
    <t>The Aalto University, School of Electrical Engineering</t>
  </si>
  <si>
    <t>Egypt-Japan University for Science and Technology(E-JUST)</t>
  </si>
  <si>
    <t xml:space="preserve">DANTE(Delivery of Advanced Network Technology to Europe) </t>
  </si>
  <si>
    <t>gender</t>
  </si>
  <si>
    <t>nation</t>
  </si>
  <si>
    <t>Affiliation</t>
  </si>
  <si>
    <t>status</t>
  </si>
  <si>
    <t>First</t>
  </si>
  <si>
    <t>Middle</t>
  </si>
  <si>
    <t>Please do not leave From and To blank.</t>
  </si>
  <si>
    <t>Please do not leave To blank.</t>
  </si>
  <si>
    <t>Please do not leave From blank.</t>
  </si>
  <si>
    <t>AI</t>
  </si>
  <si>
    <t>Formalization of Legal Reasoning</t>
  </si>
  <si>
    <t>MSc/PhD</t>
  </si>
  <si>
    <t>up to 4 months</t>
  </si>
  <si>
    <t>knowledge of logic programming and legal reasoning is required</t>
  </si>
  <si>
    <t>Formalization and Implementation of Speculative Computation</t>
  </si>
  <si>
    <t>knowledge of logic programming and default reasoning is required</t>
  </si>
  <si>
    <t>Formalization of Argumentation System</t>
  </si>
  <si>
    <t>knowledge of logic programming and argumentation semantics is required</t>
  </si>
  <si>
    <t>Principles of Informatics</t>
  </si>
  <si>
    <t>Hideaki Takeda</t>
  </si>
  <si>
    <t>Master's or PhD students</t>
  </si>
  <si>
    <t>3-6months</t>
  </si>
  <si>
    <t>Semantic Web for Academic Publication, Library and Museum
http://www-kasm.nii.ac.jp/~takeda/</t>
  </si>
  <si>
    <t>Social Web / Social Media Analysis / Social Network Analysis
http://www-kasm.nii.ac.jp/~takeda</t>
  </si>
  <si>
    <t>Makoto Tatsuta</t>
  </si>
  <si>
    <t>It would be better to know lambda-calculus, type theory, or mathmaticallogic.</t>
  </si>
  <si>
    <t>Quantum information</t>
  </si>
  <si>
    <t>Quantum algorithm development using Bose-Einstein condensates (http://nii.timbyrnes.net/research/quantum-information-using-bose-einstein-condensates/)</t>
  </si>
  <si>
    <t>Tim Byrnes</t>
  </si>
  <si>
    <t>Quantum information  + Condensed matter physics</t>
  </si>
  <si>
    <t>Exciton-polariton condensates for novel light sources(http://nii.timbyrnes.net/research/novel-light-sources-using-exciton-polariton-condensates/)</t>
  </si>
  <si>
    <t>2–6 months</t>
  </si>
  <si>
    <t>Quantum technology</t>
  </si>
  <si>
    <t>Simulation of atomic BECs for quantum processor (http://nii.timbyrnes.net/research/quantum-information-using-bose-einstein-condensates/)</t>
  </si>
  <si>
    <t>Assistant Professor</t>
  </si>
  <si>
    <t>Quantum technology + Condensed matter physics</t>
  </si>
  <si>
    <t>Investigation of exciton-polaritons for superfluid polaritronic technologies (http://nii.timbyrnes.net/research/exciton-polariton-condensates-and-new-quantum-technologies/)</t>
  </si>
  <si>
    <t>Quantum information + Biology</t>
  </si>
  <si>
    <t>Biological aspects of quantum mechanics (http://nii.timbyrnes.net/research/)</t>
  </si>
  <si>
    <t>Numerical Linear Algebra</t>
  </si>
  <si>
    <t>Iterative solution of least squares problems, systems of linear equations, eigenvalue problems etc. http://researchmap.jp/KenHayami/</t>
  </si>
  <si>
    <t>Ken Hayami</t>
  </si>
  <si>
    <t xml:space="preserve">Knowledge of (numerical) linear algebra and skill in programming required. </t>
  </si>
  <si>
    <t>Inverse Problems</t>
  </si>
  <si>
    <t>Extension of the Cluster Newton method for parameter identification in pharmakokinetics, its application to other fields e.g. systems biology, finance, etc.  http://www.nii.ac.jp/TechReports/11-002E.html</t>
  </si>
  <si>
    <t>Basic knowledge in numerical analysis and skill in MATLAB required.</t>
  </si>
  <si>
    <t>Airtificial Intelligence</t>
  </si>
  <si>
    <t>Data mining methods for large scale data
http://ri-www.nii.ac.jp/</t>
  </si>
  <si>
    <t>Ryutaro Ichise</t>
  </si>
  <si>
    <t>3-6 months</t>
  </si>
  <si>
    <t>Machine learning methods for data integration
http://ri-www.nii.ac.jp/</t>
  </si>
  <si>
    <t>Kae Nemoto</t>
  </si>
  <si>
    <t>Hybrid quantum information devices
http://www.qis.ex.nii.ac.jp/</t>
  </si>
  <si>
    <t>Computational physics</t>
  </si>
  <si>
    <t>Modeling and solving large scale quantum information systems</t>
  </si>
  <si>
    <t>Discovery by (Meta-Level) Abduction
(http://research.nii.ac.jp/il/)</t>
  </si>
  <si>
    <t>Katsumi Inoue</t>
  </si>
  <si>
    <t>3 -6 months</t>
  </si>
  <si>
    <t xml:space="preserve">Basic knowledge of Artificial Intelligence or Machine Learning is required.  Additionally, some background in Biology, Chemistry, Physics or Social Science is useful.  Contact Prof. Inoue in advance. </t>
  </si>
  <si>
    <t>Answer Set Programming, Constraint Programming, and Satisfiability Testing
(http://research.nii.ac.jp/il/)</t>
  </si>
  <si>
    <t xml:space="preserve">Basic knowledge of ASP/CP/SAT and Computer Programming is required.  Contact Prof. Inoue in advance. </t>
  </si>
  <si>
    <t>Boolean Networks / Cellular Automata / Dynamic Systems</t>
  </si>
  <si>
    <t xml:space="preserve">Learning, Modeling and Reasoning of Dynamic Systems
(http://research.nii.ac.jp/il/)
</t>
  </si>
  <si>
    <t xml:space="preserve">Basic knowledge of Artificial Intelligence is required.  Additionally, some background in Discrete Event Systems, Knowledge Representation and Reasoning, Machine Learning or Model Checking is useful.  Contact Prof. Inoue in advance. </t>
  </si>
  <si>
    <t>Constraint Satisfaction / (Distributed) Constraint Optimization</t>
  </si>
  <si>
    <t xml:space="preserve">Algorithms and Simulation for Adaptable and Robust Agent Systems
(http://research.nii.ac.jp/il/)
</t>
  </si>
  <si>
    <t xml:space="preserve">Basic knowledge of Artificial Intelligence and Computer Programming is required.  Additionally, some background in Control Theory, Multi-Agent Simulation, Probabilistic Modeling or RoboCup Rescue is useful.  Contact Prof. Inoue in advance. </t>
  </si>
  <si>
    <t>Multi-Agent Systems</t>
  </si>
  <si>
    <t>Game Theory and Mechanism Design
(http://research.nii.ac.jp/il/)</t>
  </si>
  <si>
    <t>Some background in Artificial Intelligence and Multi-Agent Systems is mandatory.  Contact Prof. Inoue in advance.</t>
  </si>
  <si>
    <t>Data mining, Computational neuroscience, Mathine learning, brain simulation</t>
  </si>
  <si>
    <t>Data mining in neuroscience, Computer simulation of the brain activity:  http://research.nii.ac.jp/~r-koba/en/index.html</t>
  </si>
  <si>
    <t>Ryota Kobayashi</t>
  </si>
  <si>
    <t>Applicants should have a strong interest in applications of information sciences to neuroscience. Basic knowledge of statistics, machine learning, or mathematical engineering is appreciated.</t>
  </si>
  <si>
    <t>acoustic signal processing</t>
  </si>
  <si>
    <t>Source separation or localization based on microphone array
http://www.onn.nii.ac.jp/recruitment-e.html</t>
  </si>
  <si>
    <t>Nobutaka Ono</t>
  </si>
  <si>
    <t>Basic knowledge of signal processing and programming skill on Matlab are required.</t>
  </si>
  <si>
    <t>Audio information hiding based on phase modification in time-frequency domain
http://www.onn.nii.ac.jp/recruitment-e.html</t>
  </si>
  <si>
    <t>Master's or Ph.D students</t>
  </si>
  <si>
    <t>Spectrogram-based audio coding
http://www.onn.nii.ac.jp/recruitment-e.html</t>
  </si>
  <si>
    <t>Development of real system or interactive tool for audio signal processing
http://www.onn.nii.ac.jp/recruitment-e.html</t>
  </si>
  <si>
    <t>Security and Privacy</t>
  </si>
  <si>
    <t>Security and Privacy Software Engineering
http://sse-project.org/CFP-SSE-internship.html</t>
  </si>
  <si>
    <t>Nobukazu Yoshioka</t>
  </si>
  <si>
    <t>Engineering Dependable Software Systems</t>
  </si>
  <si>
    <t>Automatic Fault Localization of Imperative Programs</t>
  </si>
  <si>
    <t>Shin Nakajima</t>
  </si>
  <si>
    <t>Contact the supervisor before applying the internship program (see http://research.nii.ac.jp/~nkjm/en/interns.html)</t>
  </si>
  <si>
    <t>Refinement-based System Modeling with Event-B</t>
  </si>
  <si>
    <t>Model Checking  of Weighted Timed Automata</t>
  </si>
  <si>
    <t>Socio Dependability</t>
  </si>
  <si>
    <t>3 or 6 months</t>
  </si>
  <si>
    <t>Parallel Programming</t>
  </si>
  <si>
    <t>Parallel Computing and Bridging Models (https://sites.google.com/site/niiinterntopics/, http://research.nii.ac.jp/~hu)</t>
  </si>
  <si>
    <t>2-6months</t>
  </si>
  <si>
    <t>Has experiences of writing parallel programs</t>
  </si>
  <si>
    <t>Software Engineering</t>
  </si>
  <si>
    <t>Bidirectional Transformation and Its Application (http://research.nii.ac.jp/~hu, https://www.birs.ca/events/2013/5-day-workshops/13w5115)</t>
  </si>
  <si>
    <t>Intereted in developing practical software systems</t>
  </si>
  <si>
    <t>Programming Languages</t>
  </si>
  <si>
    <t>Design and Implementation of Bidirectional Functional Languages (http://research.nii.ac.jp/~hu/)</t>
  </si>
  <si>
    <t>Familiar with functional languages such as Haskell or Ocaml</t>
  </si>
  <si>
    <t>wireless networks</t>
  </si>
  <si>
    <t>resource management and quality of service in wireless networks http://klab.nii.ac.jp/</t>
  </si>
  <si>
    <t>Yusheng Ji</t>
  </si>
  <si>
    <t>Basic knowledge on infrastructure-based and/or ad hoc wireless communication systems required</t>
  </si>
  <si>
    <t>Wireless networks and temporal data mining</t>
  </si>
  <si>
    <t>Trend mining for situation recognition.  https://sites.google.com/site/olgastreibel/research-projects</t>
  </si>
  <si>
    <t>Basic knowledge in wireless networks required. Interests in trend mining, data mining and signal processing.</t>
  </si>
  <si>
    <t>computer network</t>
  </si>
  <si>
    <t>Internet traffic anomaly detection and classification. http://www.fukuda-lab.org/mawilab</t>
  </si>
  <si>
    <t>Kensuke Fukuda</t>
  </si>
  <si>
    <t>Master's/Ph.D student</t>
  </si>
  <si>
    <t>Solid programming skills in C, C++, or Java. Start on feb-mar.2015</t>
  </si>
  <si>
    <t>Internet traffic simulation. http://www.fukuda-lab.org</t>
  </si>
  <si>
    <t>Internet traffic visualization. http://www.fukuda-lab.org</t>
  </si>
  <si>
    <t>Master's student</t>
  </si>
  <si>
    <t xml:space="preserve"> Programming skills in D3.js. Start on feb-mar.2015</t>
  </si>
  <si>
    <t>Computer Science</t>
  </si>
  <si>
    <t>Bidirectional Graph Transformations and its Applications to Model Transformations
http://research.nii.ac.jp/~hidaka/internship</t>
  </si>
  <si>
    <t>Soichiro Hidaka</t>
  </si>
  <si>
    <t>Wireless sensor network</t>
  </si>
  <si>
    <t>Self-adaptive management of wireless sensor network software (http://www.honiden.nii.ac.jp/en/research/self-adaptive-wsn)</t>
  </si>
  <si>
    <t>Kenji Tei</t>
  </si>
  <si>
    <t>Master'sor PhD students</t>
  </si>
  <si>
    <t>See the web site (http://www.honiden.nii.ac.jp/en/research/self-adaptive-wsn)</t>
  </si>
  <si>
    <t>Self-adaptive Software</t>
  </si>
  <si>
    <t>Model-driven development for self-adaptive software
(http://www.honiden.nii.ac.jp/en/research/mdd-for-sas)</t>
  </si>
  <si>
    <t>See the web site (http://www.honiden.nii.ac.jp/en/research/mdd-for-sas)</t>
  </si>
  <si>
    <t>Gamification,
Web Mining,
Motivation</t>
  </si>
  <si>
    <t>WillingRing: A Motivation System using Gamified Precommitment based on Life Log Analysis
(Web site: http://goo.gl/xMePpN)</t>
  </si>
  <si>
    <t>Kazunori Sakamoto</t>
  </si>
  <si>
    <t>We welcome students who love programming and creative activities. You can see my profile via LinkedIn (http://goo.gl/em22I4).</t>
  </si>
  <si>
    <t>Content security</t>
  </si>
  <si>
    <t xml:space="preserve">Fundamental techniques and systems for content security
http://research.nii.ac.jp/~iechizen/official/research-e.html
</t>
  </si>
  <si>
    <t>3 to 6 months</t>
  </si>
  <si>
    <t>Privacy in business process 
http://research.nii.ac.jp/~iechizen/official/research-e.html
http://research.nii.ac.jp/~iechizen/official/content_e_sven.html</t>
  </si>
  <si>
    <t>Isao Echizen</t>
  </si>
  <si>
    <t>Natural Language Processing</t>
  </si>
  <si>
    <t>Syntactic Parsing of Natural Language
http://kmcs.nii.ac.jp/mylab/</t>
  </si>
  <si>
    <t>Yusuke Miyao</t>
  </si>
  <si>
    <t>6 months</t>
  </si>
  <si>
    <t>Recognition of Textual Entailment
http://kmcs.nii.ac.jp/mylab/</t>
  </si>
  <si>
    <t>Fundamental knowledge about one of the following areas is required: 1. structured machine learning methods (e.g. CRF, tree kernel methods), or 2. theory of natural language semantics (FOL, DRT, natural logic)</t>
  </si>
  <si>
    <t>Machine Translation
http://kmcs.nii.ac.jp/mylab/</t>
  </si>
  <si>
    <t xml:space="preserve">Master's or Ph.D </t>
  </si>
  <si>
    <t>content-based image and video analysis</t>
  </si>
  <si>
    <t>video and image semantic analysis and classification (esp. TRECVID SIN task.  see: http://www-nlpir.nist.gov/projects/trecvid/)</t>
  </si>
  <si>
    <t>Master's or Ph.D (Ph.D preferable)</t>
  </si>
  <si>
    <t>more than 90 days</t>
  </si>
  <si>
    <t>identification of specific object in video and image (esp. TRECVID instance search.  see: http://www-nlpir.nist.gov/projects/trecvid/)</t>
  </si>
  <si>
    <t>Event detection and action recognition (esp. TRECVID multimedia event detection task.  see: http://www-nlpir.nist.gov/projects/trecvid/)</t>
  </si>
  <si>
    <t>Face Sequence Indexing and Matching for Broadcast Videos</t>
  </si>
  <si>
    <t>3D video analysis (esp. obtained by Kinect) for human action recognition</t>
  </si>
  <si>
    <t>more than 90   days</t>
  </si>
  <si>
    <t>Speech information processing</t>
  </si>
  <si>
    <t xml:space="preserve">Controllable, flexible, and enjoyable speech synthesizer for audiobook http://researchmap.jp/read0205283/?lang=english </t>
  </si>
  <si>
    <t>Junichi Yamagishi</t>
  </si>
  <si>
    <t>The successful candidate should be a Master or PhD student in speech processing, computer science, engineering, linguistics, mathematics, or a related discipline. He or she should have strong programming skills and experience with statistical parametric speech synthesis. • Familiarity with software tools including HTK, HTS, SPTK, and Festival is preferable</t>
  </si>
  <si>
    <t>Acoustic modelling for noise-robust or noise-adaptive speech synthesis http://listening-talker.org</t>
  </si>
  <si>
    <t>User-feedback learning for speech synthesis http://simple4all.org</t>
  </si>
  <si>
    <t>Prosody modelling for speech-to-speech translation and text-to-speech synthesis http://www.idiap.ch/project/siwis/</t>
  </si>
  <si>
    <t>Speech synthesis for assistive technologies http://www.smart-mnd.org/voicebank/about/home.html</t>
  </si>
  <si>
    <t>Expressive speech synthesis and cross-lingual speaking-style adaptation http://www.emime.org</t>
  </si>
  <si>
    <t>Voice anti-spoofing http://www.signalprocessingsociety.org/technical-committees/list/sl-tc/spl-nl/2013-05/spoofing/</t>
  </si>
  <si>
    <t>The successful candidate should be a Master or PhD student in speech processing, computer science, engineering, linguistics, mathematics, or a related discipline. He or she should have strong programming skills and experience with speaker recognition/verification</t>
  </si>
  <si>
    <t>computer vision</t>
  </si>
  <si>
    <t xml:space="preserve">One of the following topics.
-3D Scene reconstruction using RGB-D cameras
-Recognizing human activities from video                  -image categorization and segmentation
- Gaze sensing and gaze naviation
 http://www.dgcv.nii.ac.jp/
</t>
  </si>
  <si>
    <t>Akihiro Sugimoto</t>
  </si>
  <si>
    <t>Up to 6 months  (at least 3 months; a longer period is better)</t>
  </si>
  <si>
    <t>Rigorous background on mathematics is required.  Programming skills on image processing and computer vision are also required.  In the case of Master course students, highly motivated students who can stay for 6 months are preferable.  Students who are willing to pursuit ph D at NII are preferable as well.  Potential applicants should send your CV and research interests/proposals directly to Prof. Sugimoto before your application.</t>
  </si>
  <si>
    <t>discrete geometry</t>
  </si>
  <si>
    <t>Up to 6 months (at least 3 months)</t>
  </si>
  <si>
    <t>Rigorous background on mathematics as well as computer vision is required.  In particular, sufficient knowledge of linear algebra, graph theory and number theory are important requirements.  Programming skills on image processing or computer vision are also required.  Potential applicants should send your CV and research interests/proposals directly to Prof. Sugimoto before your application.</t>
  </si>
  <si>
    <t>text mining</t>
  </si>
  <si>
    <t>Text mining based on latent topics
http://www.ldear.nii.ac.jp/~takasu/en/</t>
  </si>
  <si>
    <t>Atsuhiro Takasu</t>
  </si>
  <si>
    <t>Big Data</t>
  </si>
  <si>
    <t>data analysis and mining methods for big data
http://www.ldear.nii.ac.jp/~takasu/en/</t>
  </si>
  <si>
    <t>Text media</t>
  </si>
  <si>
    <t>Mining and semantic analysis of text 
http://www-al.nii.ac.jp/
http://kmcs.nii.ac.jp/</t>
  </si>
  <si>
    <t>Akiko Aizawa</t>
  </si>
  <si>
    <t>1 or 2</t>
  </si>
  <si>
    <t>4-6months</t>
  </si>
  <si>
    <t>Gaze-based natural language processing
http://www-al.nii.ac.jp/</t>
  </si>
  <si>
    <t>Bioimage Informatics</t>
  </si>
  <si>
    <t>Bioimage analysis and machine learning for mouse phenotyping and zebrafish neural activity analysis http://agora.ex.nii.ac.jp/~kitamoto/education/internship/</t>
  </si>
  <si>
    <t>Asanobu Kitamoto</t>
  </si>
  <si>
    <t>Programming skill is required. An interdisciplinary topic, possibly working with domain experts.</t>
  </si>
  <si>
    <t>Crisis Informatics</t>
  </si>
  <si>
    <t>Big data analytics (esp. image processing, natural language processing, and temporal prediction) to respond natural disasters and crisis. http://agora.ex.nii.ac.jp/~kitamoto/education/internship/</t>
  </si>
  <si>
    <t>Earth Environmental Informatics</t>
  </si>
  <si>
    <t>Big data analytics (esp. image processing and simulation data analysis) for climate change and agriculture http://agora.ex.nii.ac.jp/~kitamoto/education/internship/</t>
  </si>
  <si>
    <t>Digital Humanities</t>
  </si>
  <si>
    <t>Geographic information systems (GIS), semantic Web, face recognition, and 3D CG modeling for cultural heritage and museums http://agora.ex.nii.ac.jp/~kitamoto/education/internship/</t>
  </si>
  <si>
    <t>Software Engineering (Formal Methods, Assurance Case, Goal Models)</t>
  </si>
  <si>
    <t>Engineering of Formal Refinement and Assurance
http://research.nii.ac.jp/~f-ishikawa/internships/</t>
  </si>
  <si>
    <t>Fuyuki Ishikawa</t>
  </si>
  <si>
    <t>Software Engineering (Formal Methods, Testing, Agile Development)</t>
  </si>
  <si>
    <t>Tools for Lightweight Usages of Formal Specification
http://research.nii.ac.jp/~f-ishikawa/internships/</t>
  </si>
  <si>
    <t>Service-Oriented Computing, Cloud Computing, Internet of Things</t>
  </si>
  <si>
    <t>Smart Service Compositions/Mashups in the City and the Web
http://research.nii.ac.jp/~f-ishikawa/internships/</t>
  </si>
  <si>
    <t>Database Programming Languages</t>
  </si>
  <si>
    <t>Context-Preserving XQuery Fusion http://research.nii.ac.jp/~kato</t>
  </si>
  <si>
    <t>Hiroyuki Kato</t>
  </si>
  <si>
    <t>3D Internet and Virtual Worlds (Foundations)</t>
  </si>
  <si>
    <t>R&amp;D in the foundations of networked massively multi-user 3D virtual environments, based on our original framework (DiVE) and Unity3D. Topics include networking, prediction models, smoothness algorithms, and scaling techniques for large numbers of simultaneous users. https://sites.google.com/site/ico2globallab/ (iCO2 website) http://research.nii.ac.jp/~prendinger/ (personal website)</t>
  </si>
  <si>
    <t>Helmut Prendinger</t>
  </si>
  <si>
    <t>3D Internet and Real World (Cyber-Physical Systems)</t>
  </si>
  <si>
    <t>Application-oriented research based on 3D virtual environments (Unity3D) integrated to real-world settings, incl. "serious games" and Social Mobile Gaming for eco-friendly driving, disaster evacuation, smart cities, etc. Target platform is mobile devices, such as Smartphon or wearables. Such projects will use techniques from Artificial Intelligence and Intelligent User Interface.   https://sites.google.com/site/ico2globallab/ (iCO2 website) http://research.nii.ac.jp/~prendinger/ (personal website)</t>
  </si>
  <si>
    <t>Content Creation for the 3D Internet (3D City Map)</t>
  </si>
  <si>
    <t>Implementation of Artifical Intelligence techniques for automated content creation immersive (simplified) 3D city maps for mobile devices. This work is complementary to Google Earth or Street view
https://sites.google.com/site/ico2globallab/ (iCO2 website) http://research.nii.ac.jp/~prendinger/ (personal website)</t>
  </si>
  <si>
    <t>Analysis of original large-scale data collected from real-world and virtual world studies on driving (iCO2), disaster evacuation, etc.; predictive analytics (Markov chain, kNN, etc) https://sites.google.com/site/ico2globallab/ (iCO2 website) http://research.nii.ac.jp/~prendinger/ (personal website)</t>
  </si>
  <si>
    <t>Sentiment Recognition from Text and Discourse Analysis (NLP)</t>
  </si>
  <si>
    <t>Recognition of emotion and attitude from text with Machine Learning and rule based approaches; discourse relation analysis   http://research.nii.ac.jp/~prendinger/ (personal website)</t>
  </si>
  <si>
    <t>Computer Vision and Computer Graphics</t>
  </si>
  <si>
    <t>Computational Photography: Image-based rendering, Image processing, Color analysis, Spectral imaging http://research.nii.ac.jp/~imarik</t>
  </si>
  <si>
    <t>Imari Sato</t>
  </si>
  <si>
    <t>5-6 months</t>
  </si>
  <si>
    <t>A basic knowledge of computer graphics and good programming skills are required</t>
  </si>
  <si>
    <t>Gene CHEUNG</t>
  </si>
  <si>
    <t>knowledge in low-level image processing and a strong background in mathematics (linear algebra, combinatorial &amp; convex optimization)</t>
  </si>
  <si>
    <t>Computational Social Science</t>
  </si>
  <si>
    <t>Human communication analysis using mobile phone log
http://nk3.nii.ac.jp/content_en/intro.html</t>
  </si>
  <si>
    <t>Tetsuro Kobayashi</t>
  </si>
  <si>
    <t>Master's and PhD Student</t>
  </si>
  <si>
    <t>Statistics and data mining skill is required. Strong interst in social science is desired.</t>
  </si>
  <si>
    <t>Databases / Data Mining</t>
  </si>
  <si>
    <t>Michael Houle</t>
  </si>
  <si>
    <t>Visiting Professor</t>
  </si>
  <si>
    <t xml:space="preserve">Clustering and Data Dimensionality
(http://typhoon.nii.ac.jp/~meh/internship/proj-clust.pdf)
</t>
  </si>
  <si>
    <t>Data Mining / Machine Learning</t>
  </si>
  <si>
    <t xml:space="preserve"> 3-6 months</t>
  </si>
  <si>
    <t>Theory (Algorithmics, Statistics, Machine Learning)</t>
  </si>
  <si>
    <t xml:space="preserve">Theory of Intrinsic Dimensionality (http://typhoon.nii.ac.jp/~meh/internship/proj-id-theory.pdf)
</t>
  </si>
  <si>
    <t>“NII International Internship Program” Application Form</t>
  </si>
  <si>
    <t>less</t>
  </si>
  <si>
    <t>Universidad Politécnica de Madrid (UPM), Spain</t>
  </si>
  <si>
    <t>The internship period should be more than 60 days.</t>
  </si>
  <si>
    <t>*Please submit this form as the Excel file format (.xls) and do not convert to PDF file.</t>
  </si>
  <si>
    <t>No.</t>
  </si>
  <si>
    <t>Research area</t>
  </si>
  <si>
    <t>Title of the research</t>
  </si>
  <si>
    <t>Name of supervisor</t>
  </si>
  <si>
    <t>Title of
the supervisor</t>
  </si>
  <si>
    <t>Requirements for applicants
: Master's / Ph.D. Student</t>
  </si>
  <si>
    <t>Numbers of
acceptance</t>
  </si>
  <si>
    <t xml:space="preserve">      Duration :  2-6months
(less than 180days)</t>
  </si>
  <si>
    <t>Comments</t>
  </si>
  <si>
    <t>Professor</t>
  </si>
  <si>
    <t>Master's or Ph.D students</t>
  </si>
  <si>
    <r>
      <t>1</t>
    </r>
    <r>
      <rPr>
        <sz val="16"/>
        <color indexed="8"/>
        <rFont val="ＭＳ Ｐゴシック"/>
        <family val="3"/>
      </rPr>
      <t>～</t>
    </r>
    <r>
      <rPr>
        <sz val="16"/>
        <color indexed="8"/>
        <rFont val="Microsoft Tai Le"/>
        <family val="2"/>
      </rPr>
      <t>4</t>
    </r>
  </si>
  <si>
    <r>
      <t xml:space="preserve">Semantic Web / Linked Data / Linked Open Data
</t>
    </r>
    <r>
      <rPr>
        <sz val="11"/>
        <rFont val="Microsoft Tai Le"/>
        <family val="2"/>
      </rPr>
      <t>http://www-kasm.nii.ac.jp/~takeda/</t>
    </r>
  </si>
  <si>
    <t>Hideaki Takeda</t>
  </si>
  <si>
    <t>Master's or PhD students</t>
  </si>
  <si>
    <t>Lambda-Calculus and Type Theory  http://research.nii.ac.jp/~tatsuta/index-e.html</t>
  </si>
  <si>
    <t>Assistant Professor</t>
  </si>
  <si>
    <t>Master 's or Ph.D students</t>
  </si>
  <si>
    <t>Master'sor Ph.D students</t>
  </si>
  <si>
    <t>Intelligent Robotics</t>
  </si>
  <si>
    <t>Immersive Virtual Reality System for Human-Robot Interaction
http://www.sigverse.org/</t>
  </si>
  <si>
    <t>Tetsunari Inamura</t>
  </si>
  <si>
    <t>Artificial Intelligence</t>
  </si>
  <si>
    <t>AI system that solve physics problems of entrance exam for university
http://21robot.org/?lang=english</t>
  </si>
  <si>
    <t>Zhenjiang Hu</t>
  </si>
  <si>
    <t>Master's or Ph.D students (Master preferable)</t>
  </si>
  <si>
    <r>
      <t>1</t>
    </r>
    <r>
      <rPr>
        <sz val="16"/>
        <color indexed="8"/>
        <rFont val="ＭＳ Ｐゴシック"/>
        <family val="3"/>
      </rPr>
      <t>～</t>
    </r>
    <r>
      <rPr>
        <sz val="16"/>
        <color indexed="8"/>
        <rFont val="Microsoft Tai Le"/>
        <family val="2"/>
      </rPr>
      <t>2</t>
    </r>
  </si>
  <si>
    <r>
      <t>5-6month</t>
    </r>
    <r>
      <rPr>
        <sz val="14"/>
        <color indexed="8"/>
        <rFont val="ＭＳ Ｐゴシック"/>
        <family val="3"/>
      </rPr>
      <t>ｓ</t>
    </r>
  </si>
  <si>
    <t>Associate Professor</t>
  </si>
  <si>
    <t>Isao Echizen</t>
  </si>
  <si>
    <t>Master's or Ph.D Student</t>
  </si>
  <si>
    <t>Yusuke Miyao</t>
  </si>
  <si>
    <t>Shin'ichi Satoh</t>
  </si>
  <si>
    <t>Master's or Ph.D (Ph.D preferable</t>
  </si>
  <si>
    <t>2-6 months</t>
  </si>
  <si>
    <t>- Discretization model of geometric shape                                          - Discrete shape fitting to noisy integer points            http://www.dgcv.nii.ac.jp/</t>
  </si>
  <si>
    <t>Associate           Professor</t>
  </si>
  <si>
    <t>Chip based quantum optical circuits for quantum information processing
http://www.qis.ex.nii.ac.jp/</t>
  </si>
  <si>
    <r>
      <t>Quantum c</t>
    </r>
    <r>
      <rPr>
        <sz val="14"/>
        <color indexed="8"/>
        <rFont val="Microsoft Tai Le"/>
        <family val="2"/>
      </rPr>
      <t xml:space="preserve">omputation
and communication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</si>
</sst>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75">
    <font>
      <sz val="11"/>
      <color theme="1"/>
      <name val="メイリオ"/>
      <family val="3"/>
    </font>
    <font>
      <sz val="11"/>
      <color indexed="8"/>
      <name val="メイリオ"/>
      <family val="3"/>
    </font>
    <font>
      <sz val="6"/>
      <name val="メイリオ"/>
      <family val="3"/>
    </font>
    <font>
      <sz val="6"/>
      <name val="ＭＳ Ｐゴシック"/>
      <family val="3"/>
    </font>
    <font>
      <sz val="11"/>
      <name val="Microsoft Tai Le"/>
      <family val="2"/>
    </font>
    <font>
      <sz val="12"/>
      <name val="Microsoft Tai Le"/>
      <family val="2"/>
    </font>
    <font>
      <b/>
      <sz val="13"/>
      <color indexed="56"/>
      <name val="Calibri"/>
      <family val="2"/>
    </font>
    <font>
      <sz val="11"/>
      <name val="ＭＳ Ｐゴシック"/>
      <family val="3"/>
    </font>
    <font>
      <b/>
      <sz val="11"/>
      <name val="ＭＳ Ｐゴシック"/>
      <family val="3"/>
    </font>
    <font>
      <sz val="14"/>
      <name val="Microsoft Tai Le"/>
      <family val="2"/>
    </font>
    <font>
      <sz val="14"/>
      <color indexed="8"/>
      <name val="Microsoft Tai Le"/>
      <family val="2"/>
    </font>
    <font>
      <sz val="16"/>
      <color indexed="8"/>
      <name val="Microsoft Tai Le"/>
      <family val="2"/>
    </font>
    <font>
      <sz val="16"/>
      <color indexed="8"/>
      <name val="ＭＳ Ｐゴシック"/>
      <family val="3"/>
    </font>
    <font>
      <sz val="14"/>
      <color indexed="8"/>
      <name val="ＭＳ Ｐゴシック"/>
      <family val="3"/>
    </font>
    <font>
      <sz val="11"/>
      <color indexed="9"/>
      <name val="メイリオ"/>
      <family val="3"/>
    </font>
    <font>
      <sz val="18"/>
      <color indexed="54"/>
      <name val="ＭＳ Ｐゴシック"/>
      <family val="3"/>
    </font>
    <font>
      <b/>
      <sz val="11"/>
      <color indexed="9"/>
      <name val="メイリオ"/>
      <family val="3"/>
    </font>
    <font>
      <sz val="11"/>
      <color indexed="60"/>
      <name val="メイリオ"/>
      <family val="3"/>
    </font>
    <font>
      <u val="single"/>
      <sz val="11"/>
      <color indexed="30"/>
      <name val="ＭＳ Ｐゴシック"/>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4"/>
      <name val="メイリオ"/>
      <family val="3"/>
    </font>
    <font>
      <b/>
      <sz val="13"/>
      <color indexed="54"/>
      <name val="メイリオ"/>
      <family val="3"/>
    </font>
    <font>
      <b/>
      <sz val="11"/>
      <color indexed="54"/>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u val="single"/>
      <sz val="11"/>
      <color indexed="25"/>
      <name val="メイリオ"/>
      <family val="3"/>
    </font>
    <font>
      <sz val="11"/>
      <color indexed="17"/>
      <name val="メイリオ"/>
      <family val="3"/>
    </font>
    <font>
      <sz val="10"/>
      <color indexed="8"/>
      <name val="Verdana"/>
      <family val="2"/>
    </font>
    <font>
      <sz val="11"/>
      <color indexed="8"/>
      <name val="Microsoft Tai Le"/>
      <family val="2"/>
    </font>
    <font>
      <b/>
      <sz val="14"/>
      <color indexed="9"/>
      <name val="Microsoft Tai Le"/>
      <family val="2"/>
    </font>
    <font>
      <sz val="12"/>
      <color indexed="8"/>
      <name val="Microsoft Tai Le"/>
      <family val="2"/>
    </font>
    <font>
      <sz val="18"/>
      <color indexed="8"/>
      <name val="Microsoft Tai Le"/>
      <family val="2"/>
    </font>
    <font>
      <b/>
      <sz val="14"/>
      <color indexed="8"/>
      <name val="Microsoft Tai Le"/>
      <family val="2"/>
    </font>
    <font>
      <sz val="10"/>
      <color indexed="8"/>
      <name val="メイリオ"/>
      <family val="3"/>
    </font>
    <font>
      <b/>
      <u val="single"/>
      <sz val="11"/>
      <color indexed="10"/>
      <name val="Verdana"/>
      <family val="2"/>
    </font>
    <font>
      <sz val="9"/>
      <color indexed="8"/>
      <name val="Verdana"/>
      <family val="2"/>
    </font>
    <font>
      <b/>
      <sz val="10"/>
      <color indexed="8"/>
      <name val="Verdana"/>
      <family val="2"/>
    </font>
    <font>
      <b/>
      <sz val="10"/>
      <color indexed="10"/>
      <name val="Verdana"/>
      <family val="2"/>
    </font>
    <font>
      <sz val="9"/>
      <name val="Meiryo UI"/>
      <family val="3"/>
    </font>
    <font>
      <sz val="11"/>
      <color theme="0"/>
      <name val="メイリオ"/>
      <family val="3"/>
    </font>
    <font>
      <sz val="18"/>
      <color theme="3"/>
      <name val="Calibri Light"/>
      <family val="3"/>
    </font>
    <font>
      <b/>
      <sz val="11"/>
      <color theme="0"/>
      <name val="メイリオ"/>
      <family val="3"/>
    </font>
    <font>
      <sz val="11"/>
      <color rgb="FF9C6500"/>
      <name val="メイリオ"/>
      <family val="3"/>
    </font>
    <font>
      <u val="single"/>
      <sz val="11"/>
      <color theme="10"/>
      <name val="ＭＳ Ｐゴシック"/>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u val="single"/>
      <sz val="11"/>
      <color theme="11"/>
      <name val="メイリオ"/>
      <family val="3"/>
    </font>
    <font>
      <sz val="11"/>
      <color rgb="FF006100"/>
      <name val="メイリオ"/>
      <family val="3"/>
    </font>
    <font>
      <sz val="10"/>
      <color theme="1"/>
      <name val="Verdana"/>
      <family val="2"/>
    </font>
    <font>
      <sz val="11"/>
      <color theme="1"/>
      <name val="Microsoft Tai Le"/>
      <family val="2"/>
    </font>
    <font>
      <b/>
      <sz val="14"/>
      <color theme="0"/>
      <name val="Microsoft Tai Le"/>
      <family val="2"/>
    </font>
    <font>
      <sz val="12"/>
      <color theme="1"/>
      <name val="Microsoft Tai Le"/>
      <family val="2"/>
    </font>
    <font>
      <sz val="14"/>
      <color theme="1"/>
      <name val="Microsoft Tai Le"/>
      <family val="2"/>
    </font>
    <font>
      <sz val="18"/>
      <color theme="1"/>
      <name val="Microsoft Tai Le"/>
      <family val="2"/>
    </font>
    <font>
      <sz val="16"/>
      <color theme="1"/>
      <name val="Microsoft Tai Le"/>
      <family val="2"/>
    </font>
    <font>
      <b/>
      <sz val="14"/>
      <color theme="1"/>
      <name val="Microsoft Tai Le"/>
      <family val="2"/>
    </font>
    <font>
      <b/>
      <u val="single"/>
      <sz val="11"/>
      <color rgb="FFFF0000"/>
      <name val="Verdana"/>
      <family val="2"/>
    </font>
    <font>
      <sz val="10"/>
      <color theme="1"/>
      <name val="メイリオ"/>
      <family val="3"/>
    </font>
    <font>
      <b/>
      <sz val="10"/>
      <color rgb="FFFF0000"/>
      <name val="Verdana"/>
      <family val="2"/>
    </font>
    <font>
      <sz val="9"/>
      <color theme="1"/>
      <name val="Verdana"/>
      <family val="2"/>
    </font>
    <font>
      <b/>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right style="thin"/>
      <top style="thin"/>
      <bottom style="thin"/>
    </border>
    <border>
      <left style="thin"/>
      <right style="hair"/>
      <top>
        <color indexed="63"/>
      </top>
      <bottom>
        <color indexed="63"/>
      </bottom>
    </border>
    <border>
      <left style="hair"/>
      <right style="hair"/>
      <top>
        <color indexed="63"/>
      </top>
      <bottom>
        <color indexed="63"/>
      </bottom>
    </border>
    <border>
      <left style="thin"/>
      <right>
        <color indexed="63"/>
      </right>
      <top>
        <color indexed="63"/>
      </top>
      <bottom style="thin"/>
    </border>
    <border>
      <left style="thin"/>
      <right>
        <color indexed="63"/>
      </right>
      <top style="hair"/>
      <bottom style="hair"/>
    </border>
    <border>
      <left/>
      <right/>
      <top style="hair"/>
      <bottom style="hair"/>
    </border>
    <border>
      <left>
        <color indexed="63"/>
      </left>
      <right style="thin"/>
      <top style="hair"/>
      <bottom style="hair"/>
    </border>
    <border>
      <left>
        <color indexed="63"/>
      </left>
      <right>
        <color indexed="63"/>
      </right>
      <top>
        <color indexed="63"/>
      </top>
      <bottom style="thin"/>
    </border>
    <border>
      <left>
        <color indexed="63"/>
      </left>
      <right style="thin"/>
      <top>
        <color indexed="63"/>
      </top>
      <bottom style="thin"/>
    </border>
    <border>
      <left style="hair"/>
      <right/>
      <top style="hair"/>
      <bottom style="thin"/>
    </border>
    <border>
      <left/>
      <right/>
      <top style="hair"/>
      <bottom style="thin"/>
    </border>
    <border>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top style="hair"/>
      <bottom>
        <color indexed="63"/>
      </bottom>
    </border>
    <border>
      <left/>
      <right/>
      <top style="hair"/>
      <bottom>
        <color indexed="63"/>
      </bottom>
    </border>
    <border>
      <left/>
      <right style="thin"/>
      <top style="hair"/>
      <bottom>
        <color indexed="63"/>
      </bottom>
    </border>
    <border>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hair"/>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color indexed="63"/>
      </right>
      <top>
        <color indexed="63"/>
      </top>
      <bottom>
        <color indexed="63"/>
      </bottom>
    </border>
    <border>
      <left style="hair"/>
      <right/>
      <top style="hair"/>
      <bottom style="hair"/>
    </border>
    <border>
      <left>
        <color indexed="63"/>
      </left>
      <right style="hair"/>
      <top>
        <color indexed="63"/>
      </top>
      <bottom style="hair"/>
    </border>
    <border>
      <left style="thin"/>
      <right style="thin"/>
      <top style="hair"/>
      <bottom style="thin"/>
    </border>
    <border>
      <left style="thin"/>
      <right/>
      <top style="hair"/>
      <bottom style="thin"/>
    </border>
    <border>
      <left style="hair"/>
      <right>
        <color indexed="63"/>
      </right>
      <top>
        <color indexed="63"/>
      </top>
      <bottom style="hair"/>
    </border>
    <border>
      <left style="thin"/>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7"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250">
    <xf numFmtId="0" fontId="0" fillId="0" borderId="0" xfId="0" applyAlignment="1">
      <alignment vertical="center"/>
    </xf>
    <xf numFmtId="0" fontId="62" fillId="0" borderId="0" xfId="0" applyFont="1" applyFill="1" applyAlignment="1">
      <alignment vertical="center"/>
    </xf>
    <xf numFmtId="0" fontId="62" fillId="0" borderId="0" xfId="0" applyFont="1" applyFill="1" applyBorder="1" applyAlignment="1">
      <alignment vertical="center"/>
    </xf>
    <xf numFmtId="0" fontId="62" fillId="0" borderId="10" xfId="0" applyFont="1" applyFill="1" applyBorder="1" applyAlignment="1">
      <alignment vertical="center"/>
    </xf>
    <xf numFmtId="0" fontId="62" fillId="0" borderId="11" xfId="0" applyFont="1" applyFill="1" applyBorder="1" applyAlignment="1">
      <alignment vertical="center"/>
    </xf>
    <xf numFmtId="0" fontId="63" fillId="0" borderId="0" xfId="0" applyFont="1" applyAlignment="1">
      <alignment vertical="center"/>
    </xf>
    <xf numFmtId="0" fontId="64" fillId="26" borderId="1" xfId="40" applyFont="1" applyAlignment="1">
      <alignment horizontal="center" vertical="center"/>
    </xf>
    <xf numFmtId="0" fontId="64" fillId="26" borderId="1" xfId="40" applyFont="1" applyAlignment="1">
      <alignment horizontal="center" vertical="center" wrapText="1"/>
    </xf>
    <xf numFmtId="0" fontId="64" fillId="26" borderId="1" xfId="40" applyFont="1" applyAlignment="1">
      <alignment vertical="center"/>
    </xf>
    <xf numFmtId="0" fontId="64" fillId="26" borderId="1" xfId="40" applyFont="1" applyAlignment="1">
      <alignment vertical="center" wrapText="1"/>
    </xf>
    <xf numFmtId="0" fontId="63" fillId="0" borderId="0" xfId="0" applyFont="1" applyAlignment="1">
      <alignment horizontal="center" vertical="center"/>
    </xf>
    <xf numFmtId="0" fontId="65" fillId="0" borderId="12" xfId="0" applyFont="1" applyFill="1" applyBorder="1" applyAlignment="1">
      <alignment horizontal="center" vertical="center"/>
    </xf>
    <xf numFmtId="0" fontId="63" fillId="0" borderId="12" xfId="0" applyFont="1" applyFill="1" applyBorder="1" applyAlignment="1">
      <alignment vertical="center" wrapText="1"/>
    </xf>
    <xf numFmtId="0" fontId="66" fillId="0" borderId="12" xfId="0" applyFont="1" applyFill="1" applyBorder="1" applyAlignment="1">
      <alignment horizontal="left" vertical="center"/>
    </xf>
    <xf numFmtId="0" fontId="63" fillId="0" borderId="12"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5" fillId="0" borderId="0" xfId="0" applyFont="1" applyFill="1" applyAlignment="1">
      <alignment vertical="center"/>
    </xf>
    <xf numFmtId="0" fontId="63" fillId="0" borderId="0" xfId="0" applyFont="1" applyFill="1" applyAlignment="1">
      <alignment vertical="center"/>
    </xf>
    <xf numFmtId="0" fontId="65" fillId="0" borderId="12" xfId="0" applyFont="1" applyFill="1" applyBorder="1" applyAlignment="1">
      <alignment vertical="center" wrapText="1"/>
    </xf>
    <xf numFmtId="0" fontId="4" fillId="0" borderId="12" xfId="0" applyFont="1" applyFill="1" applyBorder="1" applyAlignment="1">
      <alignment vertical="center" wrapText="1"/>
    </xf>
    <xf numFmtId="0" fontId="66" fillId="0" borderId="12" xfId="0" applyFont="1" applyFill="1" applyBorder="1" applyAlignment="1">
      <alignment horizontal="left" vertical="center" wrapText="1"/>
    </xf>
    <xf numFmtId="0" fontId="65" fillId="0" borderId="13" xfId="0" applyFont="1" applyFill="1" applyBorder="1" applyAlignment="1">
      <alignment horizontal="center" vertical="center"/>
    </xf>
    <xf numFmtId="0" fontId="66" fillId="0" borderId="12" xfId="0" applyFont="1" applyFill="1" applyBorder="1" applyAlignment="1">
      <alignment vertical="center"/>
    </xf>
    <xf numFmtId="0" fontId="5" fillId="0" borderId="12" xfId="61" applyFont="1" applyFill="1" applyBorder="1" applyAlignment="1">
      <alignment vertical="center" wrapText="1"/>
      <protection/>
    </xf>
    <xf numFmtId="0" fontId="66" fillId="0" borderId="12" xfId="0" applyFont="1" applyFill="1" applyBorder="1" applyAlignment="1">
      <alignment vertical="center" wrapText="1"/>
    </xf>
    <xf numFmtId="0" fontId="65" fillId="0" borderId="0" xfId="0" applyFont="1" applyAlignment="1">
      <alignment vertical="center"/>
    </xf>
    <xf numFmtId="0" fontId="4" fillId="0" borderId="0" xfId="0" applyFont="1" applyAlignment="1">
      <alignment vertical="center"/>
    </xf>
    <xf numFmtId="0" fontId="63" fillId="0" borderId="0" xfId="0" applyFont="1" applyAlignment="1">
      <alignment vertical="center"/>
    </xf>
    <xf numFmtId="0" fontId="65" fillId="0" borderId="0" xfId="0" applyFont="1" applyAlignment="1">
      <alignment vertical="center" wrapText="1"/>
    </xf>
    <xf numFmtId="0" fontId="67" fillId="0" borderId="0" xfId="0" applyFont="1" applyAlignment="1">
      <alignment horizontal="center" vertical="center"/>
    </xf>
    <xf numFmtId="0" fontId="9" fillId="0" borderId="12" xfId="0" applyFont="1" applyFill="1" applyBorder="1" applyAlignment="1">
      <alignment horizontal="left" vertical="center"/>
    </xf>
    <xf numFmtId="0" fontId="66" fillId="0" borderId="12" xfId="0" applyFont="1" applyFill="1" applyBorder="1" applyAlignment="1">
      <alignment vertical="center"/>
    </xf>
    <xf numFmtId="0" fontId="63" fillId="0" borderId="12" xfId="43" applyFont="1" applyFill="1" applyBorder="1" applyAlignment="1" applyProtection="1">
      <alignment vertical="center" wrapText="1"/>
      <protection/>
    </xf>
    <xf numFmtId="0" fontId="68" fillId="0" borderId="12" xfId="0" applyNumberFormat="1" applyFont="1" applyFill="1" applyBorder="1" applyAlignment="1">
      <alignment horizontal="center" vertical="center" wrapText="1"/>
    </xf>
    <xf numFmtId="56" fontId="68" fillId="0" borderId="12" xfId="0" applyNumberFormat="1" applyFont="1" applyFill="1" applyBorder="1" applyAlignment="1">
      <alignment horizontal="center" vertical="center" wrapText="1"/>
    </xf>
    <xf numFmtId="0" fontId="63" fillId="0" borderId="13" xfId="0" applyFont="1" applyFill="1" applyBorder="1" applyAlignment="1">
      <alignment vertical="center" wrapText="1"/>
    </xf>
    <xf numFmtId="0" fontId="66" fillId="0" borderId="13" xfId="0" applyFont="1" applyFill="1" applyBorder="1" applyAlignment="1">
      <alignment vertical="center"/>
    </xf>
    <xf numFmtId="0" fontId="65" fillId="0" borderId="13" xfId="0" applyFont="1" applyFill="1" applyBorder="1" applyAlignment="1">
      <alignment vertical="center" wrapText="1"/>
    </xf>
    <xf numFmtId="0" fontId="0" fillId="0" borderId="12" xfId="0" applyBorder="1" applyAlignment="1">
      <alignment vertical="center"/>
    </xf>
    <xf numFmtId="0" fontId="62" fillId="33" borderId="12" xfId="0" applyFont="1" applyFill="1" applyBorder="1" applyAlignment="1">
      <alignment vertical="center"/>
    </xf>
    <xf numFmtId="0" fontId="62" fillId="0" borderId="12" xfId="0" applyFont="1" applyFill="1" applyBorder="1" applyAlignment="1">
      <alignment vertical="center"/>
    </xf>
    <xf numFmtId="0" fontId="62" fillId="0" borderId="14" xfId="0" applyFont="1" applyFill="1" applyBorder="1" applyAlignment="1">
      <alignment vertical="center"/>
    </xf>
    <xf numFmtId="0" fontId="62" fillId="0" borderId="15" xfId="0" applyFont="1" applyFill="1" applyBorder="1" applyAlignment="1">
      <alignment vertical="center"/>
    </xf>
    <xf numFmtId="0" fontId="62" fillId="0" borderId="16" xfId="0" applyFont="1" applyFill="1" applyBorder="1" applyAlignment="1">
      <alignment vertical="center"/>
    </xf>
    <xf numFmtId="0" fontId="68" fillId="0" borderId="12" xfId="0" applyFont="1" applyFill="1" applyBorder="1" applyAlignment="1">
      <alignment horizontal="center" vertical="center" wrapText="1"/>
    </xf>
    <xf numFmtId="0" fontId="68" fillId="0" borderId="13" xfId="0" applyFont="1" applyFill="1" applyBorder="1" applyAlignment="1">
      <alignment horizontal="center" vertical="center"/>
    </xf>
    <xf numFmtId="0" fontId="66" fillId="0" borderId="13" xfId="0" applyFont="1" applyFill="1" applyBorder="1" applyAlignment="1">
      <alignment vertical="center" wrapText="1"/>
    </xf>
    <xf numFmtId="0" fontId="63" fillId="0" borderId="0" xfId="0" applyFont="1" applyFill="1" applyAlignment="1">
      <alignment vertical="center" wrapText="1"/>
    </xf>
    <xf numFmtId="0" fontId="66" fillId="0" borderId="0" xfId="0" applyFont="1" applyFill="1" applyAlignment="1">
      <alignment vertical="center"/>
    </xf>
    <xf numFmtId="0" fontId="65" fillId="34" borderId="12" xfId="0" applyFont="1" applyFill="1" applyBorder="1" applyAlignment="1">
      <alignment vertical="center" wrapText="1"/>
    </xf>
    <xf numFmtId="0" fontId="66" fillId="34" borderId="12" xfId="0" applyFont="1" applyFill="1" applyBorder="1" applyAlignment="1">
      <alignment horizontal="left" vertical="center"/>
    </xf>
    <xf numFmtId="0" fontId="65" fillId="34" borderId="12" xfId="0" applyFont="1" applyFill="1" applyBorder="1" applyAlignment="1">
      <alignment horizontal="left" vertical="center" wrapText="1"/>
    </xf>
    <xf numFmtId="0" fontId="68" fillId="34" borderId="12" xfId="0" applyFont="1" applyFill="1" applyBorder="1" applyAlignment="1">
      <alignment horizontal="center" vertical="center"/>
    </xf>
    <xf numFmtId="0" fontId="66" fillId="34" borderId="12" xfId="0" applyFont="1" applyFill="1" applyBorder="1" applyAlignment="1">
      <alignment horizontal="left" vertical="center" wrapText="1"/>
    </xf>
    <xf numFmtId="0" fontId="63" fillId="34" borderId="12" xfId="0" applyFont="1" applyFill="1" applyBorder="1" applyAlignment="1">
      <alignment vertical="center" wrapText="1"/>
    </xf>
    <xf numFmtId="0" fontId="63" fillId="34" borderId="0" xfId="0" applyFont="1" applyFill="1" applyAlignment="1">
      <alignment vertical="center"/>
    </xf>
    <xf numFmtId="0" fontId="68" fillId="0" borderId="12" xfId="0" applyFont="1" applyFill="1" applyBorder="1" applyAlignment="1">
      <alignment vertical="center" wrapText="1"/>
    </xf>
    <xf numFmtId="0" fontId="66" fillId="34" borderId="12" xfId="0" applyFont="1" applyFill="1" applyBorder="1" applyAlignment="1">
      <alignment vertical="center"/>
    </xf>
    <xf numFmtId="0" fontId="66" fillId="34" borderId="12" xfId="0" applyFont="1" applyFill="1" applyBorder="1" applyAlignment="1">
      <alignment vertical="center" wrapText="1"/>
    </xf>
    <xf numFmtId="0" fontId="66" fillId="0" borderId="12" xfId="0" applyFont="1" applyBorder="1" applyAlignment="1">
      <alignment vertical="center" wrapText="1"/>
    </xf>
    <xf numFmtId="49" fontId="68" fillId="0" borderId="17" xfId="0" applyNumberFormat="1" applyFont="1" applyFill="1" applyBorder="1" applyAlignment="1">
      <alignment horizontal="center" vertical="center" wrapText="1"/>
    </xf>
    <xf numFmtId="56" fontId="68" fillId="0" borderId="18" xfId="0" applyNumberFormat="1" applyFont="1" applyFill="1" applyBorder="1" applyAlignment="1">
      <alignment horizontal="center" vertical="center" wrapText="1"/>
    </xf>
    <xf numFmtId="0" fontId="66" fillId="0" borderId="17" xfId="0" applyFont="1" applyFill="1" applyBorder="1" applyAlignment="1">
      <alignment vertical="center"/>
    </xf>
    <xf numFmtId="0" fontId="63" fillId="0" borderId="17" xfId="0" applyFont="1" applyFill="1" applyBorder="1" applyAlignment="1">
      <alignment vertical="center" wrapText="1"/>
    </xf>
    <xf numFmtId="0" fontId="66" fillId="0" borderId="17" xfId="0" applyFont="1" applyFill="1" applyBorder="1" applyAlignment="1">
      <alignment vertical="center"/>
    </xf>
    <xf numFmtId="0" fontId="4" fillId="0" borderId="17" xfId="0" applyFont="1" applyBorder="1" applyAlignment="1">
      <alignment horizontal="left" vertical="center" wrapText="1"/>
    </xf>
    <xf numFmtId="0" fontId="68" fillId="0" borderId="12" xfId="0" applyFont="1" applyBorder="1" applyAlignment="1">
      <alignment horizontal="center" vertical="center"/>
    </xf>
    <xf numFmtId="0" fontId="69" fillId="0" borderId="0" xfId="0" applyFont="1" applyFill="1" applyAlignment="1">
      <alignment vertical="center"/>
    </xf>
    <xf numFmtId="0" fontId="63" fillId="0" borderId="12" xfId="0" applyFont="1" applyBorder="1" applyAlignment="1">
      <alignment vertical="center" wrapText="1"/>
    </xf>
    <xf numFmtId="0" fontId="65" fillId="0" borderId="17" xfId="0" applyFont="1" applyFill="1" applyBorder="1" applyAlignment="1">
      <alignment vertical="center" wrapText="1"/>
    </xf>
    <xf numFmtId="0" fontId="68" fillId="0" borderId="17" xfId="0" applyFont="1" applyFill="1" applyBorder="1" applyAlignment="1">
      <alignment horizontal="center" vertical="center"/>
    </xf>
    <xf numFmtId="0" fontId="66" fillId="0" borderId="17" xfId="0" applyFont="1" applyFill="1" applyBorder="1" applyAlignment="1">
      <alignment vertical="center" wrapText="1"/>
    </xf>
    <xf numFmtId="0" fontId="68"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63" fillId="0" borderId="12" xfId="0" applyFont="1" applyFill="1" applyBorder="1" applyAlignment="1">
      <alignment vertical="center"/>
    </xf>
    <xf numFmtId="0" fontId="63" fillId="0" borderId="0" xfId="0" applyFont="1" applyAlignment="1">
      <alignment vertical="center" wrapText="1"/>
    </xf>
    <xf numFmtId="0" fontId="63" fillId="0" borderId="12" xfId="0" applyFont="1" applyFill="1" applyBorder="1" applyAlignment="1" quotePrefix="1">
      <alignment vertical="center" wrapText="1"/>
    </xf>
    <xf numFmtId="0" fontId="9" fillId="0" borderId="0" xfId="0" applyFont="1" applyAlignment="1">
      <alignment vertical="center" wrapText="1"/>
    </xf>
    <xf numFmtId="0" fontId="65" fillId="0" borderId="15" xfId="0" applyFont="1" applyBorder="1" applyAlignment="1">
      <alignment vertical="center"/>
    </xf>
    <xf numFmtId="0" fontId="62" fillId="0" borderId="10"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1" xfId="0" applyFont="1" applyFill="1" applyBorder="1" applyAlignment="1">
      <alignment horizontal="left" vertical="center"/>
    </xf>
    <xf numFmtId="0" fontId="62" fillId="0" borderId="19"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13" xfId="0" applyFont="1" applyFill="1" applyBorder="1" applyAlignment="1">
      <alignment vertical="center"/>
    </xf>
    <xf numFmtId="0" fontId="62" fillId="0" borderId="21" xfId="0" applyFont="1" applyFill="1" applyBorder="1" applyAlignment="1">
      <alignment vertical="center"/>
    </xf>
    <xf numFmtId="0" fontId="62" fillId="33" borderId="22" xfId="0" applyFont="1" applyFill="1" applyBorder="1" applyAlignment="1" applyProtection="1">
      <alignment horizontal="left" vertical="center" shrinkToFit="1"/>
      <protection locked="0"/>
    </xf>
    <xf numFmtId="0" fontId="62" fillId="33" borderId="23" xfId="0" applyFont="1" applyFill="1" applyBorder="1" applyAlignment="1" applyProtection="1">
      <alignment horizontal="left" vertical="center" shrinkToFit="1"/>
      <protection locked="0"/>
    </xf>
    <xf numFmtId="0" fontId="62" fillId="33" borderId="24" xfId="0" applyFont="1" applyFill="1" applyBorder="1" applyAlignment="1" applyProtection="1">
      <alignment horizontal="left" vertical="center" shrinkToFit="1"/>
      <protection locked="0"/>
    </xf>
    <xf numFmtId="0" fontId="62" fillId="33" borderId="10"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62" fillId="0" borderId="14" xfId="0" applyFont="1" applyFill="1" applyBorder="1" applyAlignment="1">
      <alignment horizontal="left" vertical="top"/>
    </xf>
    <xf numFmtId="0" fontId="62" fillId="0" borderId="15" xfId="0" applyFont="1" applyFill="1" applyBorder="1" applyAlignment="1">
      <alignment horizontal="left" vertical="top"/>
    </xf>
    <xf numFmtId="0" fontId="62" fillId="0" borderId="16" xfId="0" applyFont="1" applyFill="1" applyBorder="1" applyAlignment="1">
      <alignment horizontal="left" vertical="top"/>
    </xf>
    <xf numFmtId="0" fontId="62" fillId="33" borderId="27" xfId="0" applyFont="1" applyFill="1" applyBorder="1" applyAlignment="1" applyProtection="1">
      <alignment horizontal="left" vertical="center" shrinkToFit="1"/>
      <protection locked="0"/>
    </xf>
    <xf numFmtId="0" fontId="62" fillId="33" borderId="28" xfId="0" applyFont="1" applyFill="1" applyBorder="1" applyAlignment="1" applyProtection="1">
      <alignment horizontal="left" vertical="center" shrinkToFit="1"/>
      <protection locked="0"/>
    </xf>
    <xf numFmtId="0" fontId="62" fillId="33" borderId="29" xfId="0" applyFont="1" applyFill="1" applyBorder="1" applyAlignment="1" applyProtection="1">
      <alignment horizontal="left" vertical="center" shrinkToFit="1"/>
      <protection locked="0"/>
    </xf>
    <xf numFmtId="0" fontId="62" fillId="0" borderId="14" xfId="0" applyFont="1" applyFill="1" applyBorder="1" applyAlignment="1">
      <alignment horizontal="left" vertical="center"/>
    </xf>
    <xf numFmtId="0" fontId="62" fillId="0" borderId="15" xfId="0" applyFont="1" applyFill="1" applyBorder="1" applyAlignment="1">
      <alignment horizontal="left" vertical="center"/>
    </xf>
    <xf numFmtId="0" fontId="62" fillId="0" borderId="16" xfId="0" applyFont="1" applyFill="1" applyBorder="1" applyAlignment="1">
      <alignment horizontal="left" vertical="center"/>
    </xf>
    <xf numFmtId="0" fontId="70" fillId="0" borderId="21" xfId="0" applyFont="1" applyFill="1" applyBorder="1" applyAlignment="1" applyProtection="1" quotePrefix="1">
      <alignment horizontal="left" vertical="center"/>
      <protection hidden="1"/>
    </xf>
    <xf numFmtId="0" fontId="70" fillId="0" borderId="25" xfId="0" applyFont="1" applyFill="1" applyBorder="1" applyAlignment="1" applyProtection="1">
      <alignment horizontal="left" vertical="center"/>
      <protection hidden="1"/>
    </xf>
    <xf numFmtId="0" fontId="70" fillId="0" borderId="26" xfId="0" applyFont="1" applyFill="1" applyBorder="1" applyAlignment="1" applyProtection="1">
      <alignment horizontal="left" vertical="center"/>
      <protection hidden="1"/>
    </xf>
    <xf numFmtId="0" fontId="62" fillId="33" borderId="10" xfId="0" applyFont="1" applyFill="1" applyBorder="1" applyAlignment="1" applyProtection="1">
      <alignment vertical="top" wrapText="1"/>
      <protection locked="0"/>
    </xf>
    <xf numFmtId="0" fontId="62" fillId="33" borderId="0" xfId="0" applyFont="1" applyFill="1" applyBorder="1" applyAlignment="1" applyProtection="1">
      <alignment vertical="top" wrapText="1"/>
      <protection locked="0"/>
    </xf>
    <xf numFmtId="0" fontId="62" fillId="33" borderId="11" xfId="0" applyFont="1" applyFill="1" applyBorder="1" applyAlignment="1" applyProtection="1">
      <alignment vertical="top" wrapText="1"/>
      <protection locked="0"/>
    </xf>
    <xf numFmtId="0" fontId="71" fillId="0" borderId="30" xfId="0" applyFont="1" applyBorder="1" applyAlignment="1" applyProtection="1">
      <alignment vertical="top" wrapText="1"/>
      <protection locked="0"/>
    </xf>
    <xf numFmtId="0" fontId="71" fillId="0" borderId="31" xfId="0" applyFont="1" applyBorder="1" applyAlignment="1" applyProtection="1">
      <alignment vertical="top" wrapText="1"/>
      <protection locked="0"/>
    </xf>
    <xf numFmtId="0" fontId="71" fillId="0" borderId="32" xfId="0" applyFont="1" applyBorder="1" applyAlignment="1" applyProtection="1">
      <alignment vertical="top" wrapText="1"/>
      <protection locked="0"/>
    </xf>
    <xf numFmtId="0" fontId="62" fillId="0" borderId="10" xfId="0" applyFont="1" applyFill="1" applyBorder="1" applyAlignment="1" quotePrefix="1">
      <alignment horizontal="left" vertical="center"/>
    </xf>
    <xf numFmtId="0" fontId="62" fillId="33" borderId="0" xfId="0" applyFont="1" applyFill="1" applyBorder="1" applyAlignment="1" applyProtection="1">
      <alignment horizontal="left" vertical="top" wrapText="1"/>
      <protection locked="0"/>
    </xf>
    <xf numFmtId="0" fontId="62" fillId="33" borderId="11" xfId="0" applyFont="1" applyFill="1" applyBorder="1" applyAlignment="1" applyProtection="1">
      <alignment horizontal="left" vertical="top" wrapText="1"/>
      <protection locked="0"/>
    </xf>
    <xf numFmtId="0" fontId="62" fillId="33" borderId="21" xfId="0" applyFont="1" applyFill="1" applyBorder="1" applyAlignment="1" applyProtection="1">
      <alignment horizontal="left" vertical="top" wrapText="1"/>
      <protection locked="0"/>
    </xf>
    <xf numFmtId="0" fontId="62" fillId="33" borderId="25" xfId="0" applyFont="1" applyFill="1" applyBorder="1" applyAlignment="1" applyProtection="1">
      <alignment horizontal="left" vertical="top" wrapText="1"/>
      <protection locked="0"/>
    </xf>
    <xf numFmtId="0" fontId="62" fillId="33" borderId="26" xfId="0" applyFont="1" applyFill="1" applyBorder="1" applyAlignment="1" applyProtection="1">
      <alignment horizontal="left" vertical="top" wrapText="1"/>
      <protection locked="0"/>
    </xf>
    <xf numFmtId="0" fontId="62" fillId="0" borderId="10" xfId="0" applyFont="1" applyFill="1" applyBorder="1" applyAlignment="1">
      <alignment horizontal="left" vertical="top"/>
    </xf>
    <xf numFmtId="0" fontId="62" fillId="0" borderId="0" xfId="0" applyFont="1" applyFill="1" applyBorder="1" applyAlignment="1">
      <alignment horizontal="left" vertical="top"/>
    </xf>
    <xf numFmtId="0" fontId="62" fillId="0" borderId="11" xfId="0" applyFont="1" applyFill="1" applyBorder="1" applyAlignment="1">
      <alignment horizontal="left" vertical="top"/>
    </xf>
    <xf numFmtId="0" fontId="62" fillId="0" borderId="33" xfId="0" applyFont="1" applyFill="1" applyBorder="1" applyAlignment="1">
      <alignment horizontal="left" vertical="center"/>
    </xf>
    <xf numFmtId="0" fontId="62" fillId="0" borderId="34" xfId="0" applyFont="1" applyFill="1" applyBorder="1" applyAlignment="1">
      <alignment horizontal="left" vertical="center"/>
    </xf>
    <xf numFmtId="0" fontId="62" fillId="0" borderId="35" xfId="0" applyFont="1" applyFill="1" applyBorder="1" applyAlignment="1">
      <alignment horizontal="left" vertical="center"/>
    </xf>
    <xf numFmtId="0" fontId="62" fillId="0" borderId="22" xfId="0" applyFont="1" applyFill="1" applyBorder="1" applyAlignment="1">
      <alignment horizontal="left" vertical="center"/>
    </xf>
    <xf numFmtId="0" fontId="62" fillId="0" borderId="23" xfId="0" applyFont="1" applyFill="1" applyBorder="1" applyAlignment="1">
      <alignment horizontal="left" vertical="center"/>
    </xf>
    <xf numFmtId="0" fontId="62" fillId="0" borderId="24" xfId="0" applyFont="1" applyFill="1" applyBorder="1" applyAlignment="1">
      <alignment horizontal="left" vertical="center"/>
    </xf>
    <xf numFmtId="0" fontId="62" fillId="33" borderId="36" xfId="0" applyFont="1" applyFill="1" applyBorder="1" applyAlignment="1" applyProtection="1">
      <alignment horizontal="left" vertical="center" shrinkToFit="1"/>
      <protection locked="0"/>
    </xf>
    <xf numFmtId="176" fontId="62" fillId="33" borderId="0" xfId="0" applyNumberFormat="1" applyFont="1" applyFill="1" applyBorder="1" applyAlignment="1" applyProtection="1">
      <alignment horizontal="left" vertical="center" shrinkToFit="1"/>
      <protection locked="0"/>
    </xf>
    <xf numFmtId="176" fontId="62" fillId="33" borderId="11" xfId="0" applyNumberFormat="1" applyFont="1" applyFill="1" applyBorder="1" applyAlignment="1" applyProtection="1">
      <alignment horizontal="left" vertical="center" shrinkToFit="1"/>
      <protection locked="0"/>
    </xf>
    <xf numFmtId="0" fontId="62" fillId="0" borderId="37" xfId="0" applyFont="1" applyFill="1" applyBorder="1" applyAlignment="1">
      <alignment horizontal="left" vertical="center"/>
    </xf>
    <xf numFmtId="0" fontId="62" fillId="0" borderId="38" xfId="0" applyFont="1" applyFill="1" applyBorder="1" applyAlignment="1">
      <alignment horizontal="left" vertical="center"/>
    </xf>
    <xf numFmtId="0" fontId="62" fillId="0" borderId="39" xfId="0" applyFont="1" applyFill="1" applyBorder="1" applyAlignment="1">
      <alignment horizontal="left" vertical="center"/>
    </xf>
    <xf numFmtId="0" fontId="62" fillId="33" borderId="40" xfId="0" applyFont="1" applyFill="1" applyBorder="1" applyAlignment="1" applyProtection="1">
      <alignment horizontal="left" vertical="center" shrinkToFit="1"/>
      <protection locked="0"/>
    </xf>
    <xf numFmtId="0" fontId="62" fillId="33" borderId="22" xfId="0" applyFont="1" applyFill="1" applyBorder="1" applyAlignment="1" applyProtection="1">
      <alignment vertical="center" shrinkToFit="1"/>
      <protection locked="0"/>
    </xf>
    <xf numFmtId="0" fontId="62" fillId="33" borderId="23" xfId="0" applyFont="1" applyFill="1" applyBorder="1" applyAlignment="1" applyProtection="1">
      <alignment vertical="center" shrinkToFit="1"/>
      <protection locked="0"/>
    </xf>
    <xf numFmtId="0" fontId="62" fillId="33" borderId="36" xfId="0" applyFont="1" applyFill="1" applyBorder="1" applyAlignment="1" applyProtection="1">
      <alignment vertical="center" shrinkToFit="1"/>
      <protection locked="0"/>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33" borderId="24" xfId="0" applyFont="1" applyFill="1" applyBorder="1" applyAlignment="1" applyProtection="1">
      <alignment vertical="center" shrinkToFit="1"/>
      <protection locked="0"/>
    </xf>
    <xf numFmtId="0" fontId="62" fillId="0" borderId="41" xfId="0" applyFont="1" applyFill="1" applyBorder="1" applyAlignment="1">
      <alignment vertical="center"/>
    </xf>
    <xf numFmtId="0" fontId="71" fillId="0" borderId="42" xfId="0" applyFont="1" applyFill="1" applyBorder="1" applyAlignment="1">
      <alignment vertical="center"/>
    </xf>
    <xf numFmtId="176" fontId="62" fillId="33" borderId="41" xfId="0" applyNumberFormat="1" applyFont="1" applyFill="1" applyBorder="1" applyAlignment="1" applyProtection="1">
      <alignment horizontal="left" vertical="center" shrinkToFit="1"/>
      <protection locked="0"/>
    </xf>
    <xf numFmtId="176" fontId="62" fillId="33" borderId="42" xfId="0" applyNumberFormat="1" applyFont="1" applyFill="1" applyBorder="1" applyAlignment="1" applyProtection="1">
      <alignment horizontal="left" vertical="center" shrinkToFit="1"/>
      <protection locked="0"/>
    </xf>
    <xf numFmtId="176" fontId="62" fillId="33" borderId="43" xfId="0" applyNumberFormat="1" applyFont="1" applyFill="1" applyBorder="1" applyAlignment="1" applyProtection="1">
      <alignment horizontal="left" vertical="center" shrinkToFit="1"/>
      <protection locked="0"/>
    </xf>
    <xf numFmtId="0" fontId="62" fillId="0" borderId="44" xfId="0" applyFont="1" applyFill="1" applyBorder="1" applyAlignment="1">
      <alignment horizontal="left" vertical="center"/>
    </xf>
    <xf numFmtId="0" fontId="62" fillId="33" borderId="45" xfId="0" applyFont="1" applyFill="1" applyBorder="1" applyAlignment="1" applyProtection="1">
      <alignment horizontal="left" vertical="center" shrinkToFit="1"/>
      <protection locked="0"/>
    </xf>
    <xf numFmtId="0" fontId="62" fillId="0" borderId="30" xfId="0" applyFont="1" applyFill="1" applyBorder="1" applyAlignment="1">
      <alignment vertical="center"/>
    </xf>
    <xf numFmtId="0" fontId="62" fillId="0" borderId="46" xfId="0" applyFont="1" applyFill="1" applyBorder="1" applyAlignment="1">
      <alignment vertical="center"/>
    </xf>
    <xf numFmtId="0" fontId="62" fillId="0" borderId="41" xfId="0" applyFont="1" applyFill="1" applyBorder="1" applyAlignment="1">
      <alignment horizontal="left" vertical="center"/>
    </xf>
    <xf numFmtId="0" fontId="62" fillId="0" borderId="42" xfId="0" applyFont="1" applyFill="1" applyBorder="1" applyAlignment="1">
      <alignment horizontal="left" vertical="center"/>
    </xf>
    <xf numFmtId="0" fontId="62" fillId="0" borderId="43" xfId="0" applyFont="1" applyFill="1" applyBorder="1" applyAlignment="1">
      <alignment horizontal="left" vertical="center"/>
    </xf>
    <xf numFmtId="0" fontId="62" fillId="33" borderId="41" xfId="0" applyFont="1" applyFill="1" applyBorder="1" applyAlignment="1" applyProtection="1">
      <alignment horizontal="left" vertical="center" shrinkToFit="1"/>
      <protection locked="0"/>
    </xf>
    <xf numFmtId="0" fontId="62" fillId="33" borderId="42" xfId="0" applyFont="1" applyFill="1" applyBorder="1" applyAlignment="1" applyProtection="1">
      <alignment horizontal="left" vertical="center" shrinkToFit="1"/>
      <protection locked="0"/>
    </xf>
    <xf numFmtId="0" fontId="62" fillId="0" borderId="40" xfId="0" applyFont="1" applyFill="1" applyBorder="1" applyAlignment="1">
      <alignment horizontal="center" vertical="center"/>
    </xf>
    <xf numFmtId="0" fontId="71" fillId="0" borderId="31" xfId="0" applyFont="1" applyFill="1" applyBorder="1" applyAlignment="1">
      <alignment vertical="center"/>
    </xf>
    <xf numFmtId="0" fontId="71" fillId="0" borderId="46" xfId="0" applyFont="1" applyFill="1" applyBorder="1" applyAlignment="1">
      <alignment vertical="center"/>
    </xf>
    <xf numFmtId="0" fontId="62" fillId="0" borderId="1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47" xfId="0" applyFont="1" applyFill="1" applyBorder="1" applyAlignment="1">
      <alignment vertical="center"/>
    </xf>
    <xf numFmtId="0" fontId="62" fillId="0" borderId="48" xfId="0" applyFont="1" applyFill="1" applyBorder="1" applyAlignment="1">
      <alignment vertical="center"/>
    </xf>
    <xf numFmtId="0" fontId="62" fillId="0" borderId="42"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17" xfId="0" applyFont="1" applyFill="1" applyBorder="1" applyAlignment="1">
      <alignment horizontal="left" vertical="center"/>
    </xf>
    <xf numFmtId="0" fontId="62" fillId="0" borderId="22" xfId="0" applyFont="1" applyFill="1" applyBorder="1" applyAlignment="1">
      <alignment vertical="center"/>
    </xf>
    <xf numFmtId="0" fontId="71" fillId="0" borderId="23" xfId="0" applyFont="1" applyFill="1" applyBorder="1" applyAlignment="1">
      <alignment vertical="center"/>
    </xf>
    <xf numFmtId="0" fontId="72" fillId="0" borderId="48" xfId="0" applyFont="1" applyFill="1" applyBorder="1" applyAlignment="1">
      <alignment horizontal="left" vertical="center"/>
    </xf>
    <xf numFmtId="0" fontId="72" fillId="0" borderId="28" xfId="0" applyFont="1" applyFill="1" applyBorder="1" applyAlignment="1">
      <alignment horizontal="left" vertical="center"/>
    </xf>
    <xf numFmtId="0" fontId="72" fillId="0" borderId="29" xfId="0" applyFont="1" applyFill="1" applyBorder="1" applyAlignment="1">
      <alignment horizontal="left" vertical="center"/>
    </xf>
    <xf numFmtId="0" fontId="73" fillId="0" borderId="34" xfId="0" applyFont="1" applyFill="1" applyBorder="1" applyAlignment="1" applyProtection="1">
      <alignment horizontal="center" vertical="center"/>
      <protection hidden="1"/>
    </xf>
    <xf numFmtId="0" fontId="73" fillId="0" borderId="35" xfId="0" applyFont="1" applyFill="1" applyBorder="1" applyAlignment="1" applyProtection="1">
      <alignment horizontal="center" vertical="center"/>
      <protection hidden="1"/>
    </xf>
    <xf numFmtId="0" fontId="73" fillId="0" borderId="31" xfId="0" applyFont="1" applyFill="1" applyBorder="1" applyAlignment="1" applyProtection="1">
      <alignment horizontal="center" vertical="center"/>
      <protection hidden="1"/>
    </xf>
    <xf numFmtId="0" fontId="73" fillId="0" borderId="32" xfId="0" applyFont="1" applyFill="1" applyBorder="1" applyAlignment="1" applyProtection="1">
      <alignment horizontal="center" vertical="center"/>
      <protection hidden="1"/>
    </xf>
    <xf numFmtId="0" fontId="62" fillId="0" borderId="34" xfId="0" applyFont="1" applyFill="1" applyBorder="1" applyAlignment="1">
      <alignment horizontal="center" vertical="center"/>
    </xf>
    <xf numFmtId="0" fontId="62" fillId="0" borderId="33" xfId="0" applyFont="1" applyFill="1" applyBorder="1" applyAlignment="1" applyProtection="1">
      <alignment horizontal="left" shrinkToFit="1"/>
      <protection hidden="1"/>
    </xf>
    <xf numFmtId="0" fontId="62" fillId="0" borderId="34" xfId="0" applyFont="1" applyFill="1" applyBorder="1" applyAlignment="1" applyProtection="1">
      <alignment horizontal="left" shrinkToFit="1"/>
      <protection hidden="1"/>
    </xf>
    <xf numFmtId="0" fontId="62" fillId="0" borderId="35" xfId="0" applyFont="1" applyFill="1" applyBorder="1" applyAlignment="1" applyProtection="1">
      <alignment horizontal="left" shrinkToFit="1"/>
      <protection hidden="1"/>
    </xf>
    <xf numFmtId="0" fontId="62" fillId="0" borderId="44" xfId="0" applyFont="1" applyFill="1" applyBorder="1" applyAlignment="1" applyProtection="1">
      <alignment horizontal="left" shrinkToFit="1"/>
      <protection hidden="1"/>
    </xf>
    <xf numFmtId="0" fontId="62" fillId="0" borderId="0" xfId="0" applyFont="1" applyFill="1" applyBorder="1" applyAlignment="1" applyProtection="1">
      <alignment horizontal="left" shrinkToFit="1"/>
      <protection hidden="1"/>
    </xf>
    <xf numFmtId="0" fontId="62" fillId="0" borderId="11" xfId="0" applyFont="1" applyFill="1" applyBorder="1" applyAlignment="1" applyProtection="1">
      <alignment horizontal="left" shrinkToFit="1"/>
      <protection hidden="1"/>
    </xf>
    <xf numFmtId="0" fontId="62" fillId="0" borderId="44" xfId="0" applyFont="1" applyFill="1" applyBorder="1" applyAlignment="1" applyProtection="1">
      <alignment horizontal="left" vertical="top" shrinkToFit="1"/>
      <protection hidden="1"/>
    </xf>
    <xf numFmtId="0" fontId="62" fillId="0" borderId="0" xfId="0" applyFont="1" applyFill="1" applyBorder="1" applyAlignment="1" applyProtection="1">
      <alignment horizontal="left" vertical="top" shrinkToFit="1"/>
      <protection hidden="1"/>
    </xf>
    <xf numFmtId="0" fontId="62" fillId="0" borderId="11" xfId="0" applyFont="1" applyFill="1" applyBorder="1" applyAlignment="1" applyProtection="1">
      <alignment horizontal="left" vertical="top" shrinkToFit="1"/>
      <protection hidden="1"/>
    </xf>
    <xf numFmtId="0" fontId="62" fillId="0" borderId="49" xfId="0" applyFont="1" applyFill="1" applyBorder="1" applyAlignment="1" applyProtection="1">
      <alignment horizontal="left" vertical="top" shrinkToFit="1"/>
      <protection hidden="1"/>
    </xf>
    <xf numFmtId="0" fontId="62" fillId="0" borderId="31" xfId="0" applyFont="1" applyFill="1" applyBorder="1" applyAlignment="1" applyProtection="1">
      <alignment horizontal="left" vertical="top" shrinkToFit="1"/>
      <protection hidden="1"/>
    </xf>
    <xf numFmtId="0" fontId="62" fillId="0" borderId="32" xfId="0" applyFont="1" applyFill="1" applyBorder="1" applyAlignment="1" applyProtection="1">
      <alignment horizontal="left" vertical="top" shrinkToFit="1"/>
      <protection hidden="1"/>
    </xf>
    <xf numFmtId="0" fontId="62" fillId="0" borderId="50" xfId="0" applyFont="1" applyFill="1" applyBorder="1" applyAlignment="1" quotePrefix="1">
      <alignment horizontal="center" vertical="center"/>
    </xf>
    <xf numFmtId="0" fontId="62" fillId="0" borderId="51"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30" xfId="0" applyFont="1" applyFill="1" applyBorder="1" applyAlignment="1">
      <alignment horizontal="center" vertical="center"/>
    </xf>
    <xf numFmtId="0" fontId="62" fillId="0" borderId="31"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10" xfId="0" applyFont="1" applyFill="1" applyBorder="1" applyAlignment="1" quotePrefix="1">
      <alignment horizontal="center" vertical="center"/>
    </xf>
    <xf numFmtId="0" fontId="62" fillId="0" borderId="49" xfId="0" applyFont="1" applyFill="1" applyBorder="1" applyAlignment="1">
      <alignment horizontal="center" vertical="center"/>
    </xf>
    <xf numFmtId="176" fontId="62" fillId="33" borderId="45" xfId="0" applyNumberFormat="1" applyFont="1" applyFill="1" applyBorder="1" applyAlignment="1" applyProtection="1">
      <alignment horizontal="center" vertical="center"/>
      <protection locked="0"/>
    </xf>
    <xf numFmtId="176" fontId="62" fillId="33" borderId="23" xfId="0" applyNumberFormat="1" applyFont="1" applyFill="1" applyBorder="1" applyAlignment="1" applyProtection="1">
      <alignment horizontal="center" vertical="center"/>
      <protection locked="0"/>
    </xf>
    <xf numFmtId="176" fontId="62" fillId="33" borderId="36" xfId="0" applyNumberFormat="1" applyFont="1" applyFill="1" applyBorder="1" applyAlignment="1" applyProtection="1">
      <alignment horizontal="center" vertical="center"/>
      <protection locked="0"/>
    </xf>
    <xf numFmtId="0" fontId="62" fillId="0" borderId="50" xfId="0" applyFont="1" applyFill="1" applyBorder="1" applyAlignment="1">
      <alignment horizontal="center" vertical="center"/>
    </xf>
    <xf numFmtId="0" fontId="62" fillId="0" borderId="33" xfId="0" applyFont="1" applyFill="1" applyBorder="1" applyAlignment="1">
      <alignment horizontal="center" vertical="center"/>
    </xf>
    <xf numFmtId="181" fontId="73" fillId="33" borderId="44" xfId="0" applyNumberFormat="1" applyFont="1" applyFill="1" applyBorder="1" applyAlignment="1" applyProtection="1">
      <alignment horizontal="center" vertical="center"/>
      <protection locked="0"/>
    </xf>
    <xf numFmtId="181" fontId="73" fillId="33" borderId="52" xfId="0" applyNumberFormat="1" applyFont="1" applyFill="1" applyBorder="1" applyAlignment="1" applyProtection="1">
      <alignment horizontal="center" vertical="center"/>
      <protection locked="0"/>
    </xf>
    <xf numFmtId="181" fontId="73" fillId="33" borderId="49" xfId="0" applyNumberFormat="1" applyFont="1" applyFill="1" applyBorder="1" applyAlignment="1" applyProtection="1">
      <alignment horizontal="center" vertical="center"/>
      <protection locked="0"/>
    </xf>
    <xf numFmtId="181" fontId="73" fillId="33" borderId="46" xfId="0" applyNumberFormat="1" applyFont="1" applyFill="1" applyBorder="1" applyAlignment="1" applyProtection="1">
      <alignment horizontal="center" vertical="center"/>
      <protection locked="0"/>
    </xf>
    <xf numFmtId="0" fontId="62" fillId="0" borderId="34" xfId="0" applyFont="1" applyFill="1" applyBorder="1" applyAlignment="1" applyProtection="1">
      <alignment horizontal="left" vertical="center" wrapText="1"/>
      <protection hidden="1"/>
    </xf>
    <xf numFmtId="0" fontId="62" fillId="0" borderId="0" xfId="0" applyFont="1" applyFill="1" applyBorder="1" applyAlignment="1" applyProtection="1">
      <alignment horizontal="left" vertical="center" wrapText="1"/>
      <protection hidden="1"/>
    </xf>
    <xf numFmtId="0" fontId="62" fillId="0" borderId="31" xfId="0" applyFont="1" applyFill="1" applyBorder="1" applyAlignment="1" applyProtection="1">
      <alignment horizontal="left" vertical="center" wrapText="1"/>
      <protection hidden="1"/>
    </xf>
    <xf numFmtId="181" fontId="73" fillId="33" borderId="33" xfId="0" applyNumberFormat="1" applyFont="1" applyFill="1" applyBorder="1" applyAlignment="1" applyProtection="1">
      <alignment horizontal="center" vertical="center"/>
      <protection locked="0"/>
    </xf>
    <xf numFmtId="181" fontId="73" fillId="33" borderId="51" xfId="0" applyNumberFormat="1" applyFont="1" applyFill="1" applyBorder="1" applyAlignment="1" applyProtection="1">
      <alignment horizontal="center" vertical="center"/>
      <protection locked="0"/>
    </xf>
    <xf numFmtId="0" fontId="62" fillId="0" borderId="37" xfId="0" applyFont="1" applyFill="1" applyBorder="1" applyAlignment="1">
      <alignment horizontal="left" vertical="center" shrinkToFit="1"/>
    </xf>
    <xf numFmtId="0" fontId="62" fillId="0" borderId="38" xfId="0" applyFont="1" applyFill="1" applyBorder="1" applyAlignment="1">
      <alignment horizontal="left" vertical="center" shrinkToFit="1"/>
    </xf>
    <xf numFmtId="0" fontId="62" fillId="0" borderId="39" xfId="0" applyFont="1" applyFill="1" applyBorder="1" applyAlignment="1">
      <alignment horizontal="left" vertical="center" shrinkToFit="1"/>
    </xf>
    <xf numFmtId="0" fontId="62" fillId="0" borderId="22" xfId="0" applyFont="1" applyFill="1" applyBorder="1" applyAlignment="1">
      <alignment horizontal="center" vertical="center" shrinkToFit="1"/>
    </xf>
    <xf numFmtId="0" fontId="62" fillId="0" borderId="23" xfId="0" applyFont="1" applyFill="1" applyBorder="1" applyAlignment="1">
      <alignment horizontal="center" vertical="center" shrinkToFit="1"/>
    </xf>
    <xf numFmtId="0" fontId="62" fillId="0" borderId="36" xfId="0" applyFont="1" applyFill="1" applyBorder="1" applyAlignment="1">
      <alignment horizontal="center" vertical="center" shrinkToFit="1"/>
    </xf>
    <xf numFmtId="0" fontId="62" fillId="0" borderId="45"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24" xfId="0" applyFont="1" applyFill="1" applyBorder="1" applyAlignment="1">
      <alignment horizontal="center" vertical="center"/>
    </xf>
    <xf numFmtId="0" fontId="74" fillId="0" borderId="48" xfId="0" applyFont="1" applyFill="1" applyBorder="1" applyAlignment="1">
      <alignment horizontal="left" vertical="center"/>
    </xf>
    <xf numFmtId="0" fontId="74" fillId="0" borderId="28" xfId="0" applyFont="1" applyFill="1" applyBorder="1" applyAlignment="1">
      <alignment horizontal="left" vertical="center"/>
    </xf>
    <xf numFmtId="0" fontId="74" fillId="0" borderId="29" xfId="0" applyFont="1" applyFill="1" applyBorder="1" applyAlignment="1">
      <alignment horizontal="left" vertical="center"/>
    </xf>
    <xf numFmtId="0" fontId="62" fillId="0" borderId="23" xfId="0" applyFont="1" applyFill="1" applyBorder="1" applyAlignment="1" applyProtection="1">
      <alignment horizontal="left" vertical="center" shrinkToFit="1"/>
      <protection hidden="1"/>
    </xf>
    <xf numFmtId="0" fontId="62" fillId="0" borderId="24" xfId="0" applyFont="1" applyFill="1" applyBorder="1" applyAlignment="1" applyProtection="1">
      <alignment horizontal="left" vertical="center" shrinkToFit="1"/>
      <protection hidden="1"/>
    </xf>
    <xf numFmtId="0" fontId="68" fillId="0" borderId="17" xfId="0" applyFont="1" applyFill="1" applyBorder="1" applyAlignment="1">
      <alignment horizontal="center" vertical="center"/>
    </xf>
    <xf numFmtId="0" fontId="68" fillId="0" borderId="53" xfId="0" applyFont="1" applyBorder="1" applyAlignment="1">
      <alignment horizontal="center" vertical="center"/>
    </xf>
    <xf numFmtId="0" fontId="68" fillId="0" borderId="13" xfId="0" applyFont="1" applyBorder="1" applyAlignment="1">
      <alignment horizontal="center" vertical="center"/>
    </xf>
    <xf numFmtId="0" fontId="68" fillId="0" borderId="17" xfId="0" applyFont="1" applyFill="1" applyBorder="1" applyAlignment="1">
      <alignment horizontal="center" vertical="center" wrapText="1"/>
    </xf>
    <xf numFmtId="0" fontId="68" fillId="0" borderId="13" xfId="0" applyFont="1" applyFill="1" applyBorder="1" applyAlignment="1">
      <alignment horizontal="center" vertical="center"/>
    </xf>
    <xf numFmtId="0" fontId="68" fillId="0" borderId="17" xfId="0" applyNumberFormat="1" applyFont="1" applyFill="1" applyBorder="1" applyAlignment="1">
      <alignment horizontal="center" vertical="center"/>
    </xf>
    <xf numFmtId="0" fontId="68" fillId="0" borderId="53" xfId="0" applyFont="1" applyFill="1" applyBorder="1" applyAlignment="1">
      <alignment horizontal="center" vertical="center"/>
    </xf>
    <xf numFmtId="0" fontId="66" fillId="0" borderId="17" xfId="0" applyFont="1" applyFill="1" applyBorder="1" applyAlignment="1">
      <alignment horizontal="left" vertical="center" wrapText="1"/>
    </xf>
    <xf numFmtId="0" fontId="63" fillId="0" borderId="53" xfId="0" applyFont="1" applyFill="1" applyBorder="1" applyAlignment="1">
      <alignment horizontal="left" vertical="center"/>
    </xf>
    <xf numFmtId="0" fontId="63" fillId="0" borderId="13" xfId="0" applyFont="1" applyFill="1" applyBorder="1" applyAlignment="1">
      <alignment horizontal="left" vertical="center"/>
    </xf>
    <xf numFmtId="0" fontId="68" fillId="0" borderId="53"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53"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3" fillId="0" borderId="17" xfId="0" applyFont="1" applyFill="1" applyBorder="1" applyAlignment="1">
      <alignment vertical="center" wrapText="1"/>
    </xf>
    <xf numFmtId="0" fontId="63" fillId="0" borderId="53" xfId="0" applyFont="1" applyFill="1" applyBorder="1" applyAlignment="1">
      <alignment vertical="center" wrapText="1"/>
    </xf>
    <xf numFmtId="0" fontId="63" fillId="0" borderId="13" xfId="0" applyFont="1" applyFill="1" applyBorder="1" applyAlignment="1">
      <alignment vertical="center" wrapText="1"/>
    </xf>
    <xf numFmtId="0" fontId="68" fillId="34" borderId="17" xfId="0" applyFont="1" applyFill="1" applyBorder="1" applyAlignment="1">
      <alignment horizontal="center" vertical="center" wrapText="1"/>
    </xf>
    <xf numFmtId="0" fontId="68" fillId="34" borderId="53" xfId="0" applyFont="1" applyFill="1" applyBorder="1" applyAlignment="1">
      <alignment horizontal="center" vertical="center"/>
    </xf>
    <xf numFmtId="0" fontId="68" fillId="34" borderId="13" xfId="0" applyFont="1" applyFill="1" applyBorder="1" applyAlignment="1">
      <alignment horizontal="center" vertical="center"/>
    </xf>
    <xf numFmtId="0" fontId="68" fillId="0" borderId="12" xfId="0" applyFont="1" applyFill="1" applyBorder="1" applyAlignment="1">
      <alignment horizontal="center" vertical="center"/>
    </xf>
    <xf numFmtId="0" fontId="65" fillId="0" borderId="17" xfId="0" applyFont="1" applyFill="1" applyBorder="1" applyAlignment="1">
      <alignment vertical="center" wrapText="1"/>
    </xf>
    <xf numFmtId="0" fontId="65" fillId="0" borderId="13" xfId="0" applyFont="1" applyFill="1" applyBorder="1" applyAlignment="1">
      <alignment vertical="center" wrapText="1"/>
    </xf>
    <xf numFmtId="0" fontId="66" fillId="0" borderId="17"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2">
    <dxf>
      <font>
        <name val="ＭＳ Ｐゴシック"/>
        <color rgb="FFFF0000"/>
      </font>
    </dxf>
    <dxf>
      <font>
        <color rgb="FFFF0000"/>
      </font>
    </dxf>
    <dxf>
      <font>
        <b/>
        <i val="0"/>
        <color rgb="FFFF0000"/>
      </font>
    </dxf>
    <dxf>
      <font>
        <b/>
        <i val="0"/>
        <color rgb="FFFF0000"/>
      </font>
      <fill>
        <patternFill>
          <bgColor theme="5" tint="0.7999799847602844"/>
        </patternFill>
      </fill>
    </dxf>
    <dxf>
      <font>
        <b/>
        <i val="0"/>
        <color rgb="FFFF0000"/>
      </font>
      <fill>
        <patternFill>
          <bgColor theme="5" tint="0.7999799847602844"/>
        </patternFill>
      </fill>
    </dxf>
    <dxf>
      <font>
        <color rgb="FFFF0000"/>
      </font>
    </dxf>
    <dxf>
      <font>
        <color rgb="FFFF0000"/>
      </font>
    </dxf>
    <dxf>
      <font>
        <color rgb="FFFF0000"/>
      </font>
    </dxf>
    <dxf>
      <font>
        <color rgb="FFFF0000"/>
      </font>
      <border/>
    </dxf>
    <dxf>
      <font>
        <b/>
        <i val="0"/>
        <color rgb="FFFF0000"/>
      </font>
      <fill>
        <patternFill>
          <bgColor theme="5" tint="0.7999799847602844"/>
        </patternFill>
      </fill>
      <border/>
    </dxf>
    <dxf>
      <font>
        <b/>
        <i val="0"/>
        <color rgb="FFFF0000"/>
      </font>
      <border/>
    </dxf>
    <dxf>
      <font>
        <b/>
        <i val="0"/>
      </font>
      <fill>
        <patternFill>
          <bgColor theme="4"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yphoon.nii.ac.jp/~meh/internship/proj-simsearch.pdf" TargetMode="External" /><Relationship Id="rId2" Type="http://schemas.openxmlformats.org/officeDocument/2006/relationships/hyperlink" Target="http://typhoon.nii.ac.jp/~meh/internship/proj-outlier.pdf" TargetMode="External" /><Relationship Id="rId3" Type="http://schemas.openxmlformats.org/officeDocument/2006/relationships/hyperlink" Target="http://typhoon.nii.ac.jp/~meh/internship/proj-pclust.pdf" TargetMode="External" /><Relationship Id="rId4" Type="http://schemas.openxmlformats.org/officeDocument/2006/relationships/hyperlink" Target="http://typhoon.nii.ac.jp/~meh/internship/proj-qclust.pdf" TargetMode="External" /><Relationship Id="rId5" Type="http://schemas.openxmlformats.org/officeDocument/2006/relationships/hyperlink" Target="http://typhoon.nii.ac.jp/~meh/internship/proj-features.pdf" TargetMode="External" /><Relationship Id="rId6" Type="http://schemas.openxmlformats.org/officeDocument/2006/relationships/hyperlink" Target="http://research.nii.ac.jp/il/" TargetMode="External" /><Relationship Id="rId7" Type="http://schemas.openxmlformats.org/officeDocument/2006/relationships/hyperlink" Target="http://research.nii.ac.jp/il/" TargetMode="External" /><Relationship Id="rId8" Type="http://schemas.openxmlformats.org/officeDocument/2006/relationships/hyperlink" Target="http://research.nii.ac.jp/il/" TargetMode="External" /><Relationship Id="rId9" Type="http://schemas.openxmlformats.org/officeDocument/2006/relationships/hyperlink" Target="http://research.nii.ac.jp/il/" TargetMode="External" /><Relationship Id="rId10" Type="http://schemas.openxmlformats.org/officeDocument/2006/relationships/hyperlink" Target="http://research.nii.ac.jp/il/" TargetMode="External" /><Relationship Id="rId11" Type="http://schemas.openxmlformats.org/officeDocument/2006/relationships/hyperlink" Target="http://research.nii.ac.jp/~r-koba/en/index.html" TargetMode="External" /></Relationships>
</file>

<file path=xl/worksheets/sheet1.xml><?xml version="1.0" encoding="utf-8"?>
<worksheet xmlns="http://schemas.openxmlformats.org/spreadsheetml/2006/main" xmlns:r="http://schemas.openxmlformats.org/officeDocument/2006/relationships">
  <dimension ref="A1:AF50"/>
  <sheetViews>
    <sheetView showGridLines="0" tabSelected="1" zoomScalePageLayoutView="0" workbookViewId="0" topLeftCell="A1">
      <selection activeCell="A6" sqref="A6:AF7"/>
    </sheetView>
  </sheetViews>
  <sheetFormatPr defaultColWidth="2.21484375" defaultRowHeight="15" customHeight="1"/>
  <cols>
    <col min="1" max="34" width="2.21484375" style="1" customWidth="1"/>
    <col min="35" max="16384" width="2.21484375" style="1" customWidth="1"/>
  </cols>
  <sheetData>
    <row r="1" spans="1:32" ht="15" customHeight="1">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3"/>
    </row>
    <row r="2" spans="1:32" ht="15" customHeight="1">
      <c r="A2" s="3"/>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4"/>
    </row>
    <row r="3" spans="1:32" ht="15" customHeight="1">
      <c r="A3" s="159" t="s">
        <v>655</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1"/>
    </row>
    <row r="4" spans="1:32" ht="15" customHeight="1">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4"/>
    </row>
    <row r="5" spans="1:32" ht="15" customHeight="1">
      <c r="A5" s="166" t="s">
        <v>170</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row>
    <row r="6" spans="1:32" ht="15" customHeight="1">
      <c r="A6" s="89"/>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6"/>
    </row>
    <row r="7" spans="1:32" ht="15" customHeight="1">
      <c r="A7" s="117"/>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9"/>
    </row>
    <row r="8" spans="1:32" ht="15" customHeight="1">
      <c r="A8" s="132" t="s">
        <v>39</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4"/>
    </row>
    <row r="9" spans="1:32" ht="15" customHeight="1">
      <c r="A9" s="167" t="s">
        <v>40</v>
      </c>
      <c r="B9" s="168"/>
      <c r="C9" s="168"/>
      <c r="D9" s="168"/>
      <c r="E9" s="168"/>
      <c r="F9" s="168"/>
      <c r="G9" s="168"/>
      <c r="H9" s="168"/>
      <c r="I9" s="168"/>
      <c r="J9" s="168"/>
      <c r="K9" s="168"/>
      <c r="L9" s="168"/>
      <c r="M9" s="168"/>
      <c r="N9" s="168"/>
      <c r="O9" s="168"/>
      <c r="P9" s="168"/>
      <c r="Q9" s="168"/>
      <c r="R9" s="168"/>
      <c r="S9" s="168"/>
      <c r="T9" s="151" t="s">
        <v>42</v>
      </c>
      <c r="U9" s="152"/>
      <c r="V9" s="152"/>
      <c r="W9" s="152"/>
      <c r="X9" s="152"/>
      <c r="Y9" s="152"/>
      <c r="Z9" s="152"/>
      <c r="AA9" s="153"/>
      <c r="AB9" s="151" t="s">
        <v>43</v>
      </c>
      <c r="AC9" s="152"/>
      <c r="AD9" s="152"/>
      <c r="AE9" s="152"/>
      <c r="AF9" s="152"/>
    </row>
    <row r="10" spans="1:32" ht="15" customHeight="1">
      <c r="A10" s="86"/>
      <c r="B10" s="87"/>
      <c r="C10" s="87"/>
      <c r="D10" s="87"/>
      <c r="E10" s="87"/>
      <c r="F10" s="87"/>
      <c r="G10" s="87"/>
      <c r="H10" s="87"/>
      <c r="I10" s="129"/>
      <c r="J10" s="148"/>
      <c r="K10" s="87"/>
      <c r="L10" s="87"/>
      <c r="M10" s="87"/>
      <c r="N10" s="87"/>
      <c r="O10" s="87"/>
      <c r="P10" s="87"/>
      <c r="Q10" s="87"/>
      <c r="R10" s="87"/>
      <c r="S10" s="87"/>
      <c r="T10" s="144"/>
      <c r="U10" s="145"/>
      <c r="V10" s="145"/>
      <c r="W10" s="145"/>
      <c r="X10" s="145"/>
      <c r="Y10" s="145"/>
      <c r="Z10" s="145"/>
      <c r="AA10" s="146"/>
      <c r="AB10" s="154"/>
      <c r="AC10" s="155"/>
      <c r="AD10" s="155"/>
      <c r="AE10" s="155"/>
      <c r="AF10" s="155"/>
    </row>
    <row r="11" spans="1:32" ht="15" customHeight="1">
      <c r="A11" s="164" t="s">
        <v>41</v>
      </c>
      <c r="B11" s="164"/>
      <c r="C11" s="164"/>
      <c r="D11" s="164"/>
      <c r="E11" s="164"/>
      <c r="F11" s="164"/>
      <c r="G11" s="164"/>
      <c r="H11" s="164"/>
      <c r="I11" s="165"/>
      <c r="J11" s="156" t="s">
        <v>406</v>
      </c>
      <c r="K11" s="156"/>
      <c r="L11" s="156"/>
      <c r="M11" s="156"/>
      <c r="N11" s="156"/>
      <c r="O11" s="156" t="s">
        <v>424</v>
      </c>
      <c r="P11" s="156"/>
      <c r="Q11" s="156"/>
      <c r="R11" s="156"/>
      <c r="S11" s="156"/>
      <c r="T11" s="151" t="s">
        <v>157</v>
      </c>
      <c r="U11" s="152"/>
      <c r="V11" s="152"/>
      <c r="W11" s="152"/>
      <c r="X11" s="152"/>
      <c r="Y11" s="152"/>
      <c r="Z11" s="152"/>
      <c r="AA11" s="153"/>
      <c r="AB11" s="142" t="s">
        <v>44</v>
      </c>
      <c r="AC11" s="143"/>
      <c r="AD11" s="143"/>
      <c r="AE11" s="143"/>
      <c r="AF11" s="143"/>
    </row>
    <row r="12" spans="1:32" ht="15" customHeight="1">
      <c r="A12" s="149" t="s">
        <v>65</v>
      </c>
      <c r="B12" s="139"/>
      <c r="C12" s="139"/>
      <c r="D12" s="139"/>
      <c r="E12" s="139"/>
      <c r="F12" s="139"/>
      <c r="G12" s="139"/>
      <c r="H12" s="139"/>
      <c r="I12" s="139"/>
      <c r="J12" s="139"/>
      <c r="K12" s="139"/>
      <c r="L12" s="139"/>
      <c r="M12" s="150"/>
      <c r="N12" s="139" t="s">
        <v>66</v>
      </c>
      <c r="O12" s="139"/>
      <c r="P12" s="139"/>
      <c r="Q12" s="139"/>
      <c r="R12" s="139"/>
      <c r="S12" s="139"/>
      <c r="T12" s="139"/>
      <c r="U12" s="139"/>
      <c r="V12" s="139"/>
      <c r="W12" s="139"/>
      <c r="X12" s="139"/>
      <c r="Y12" s="139"/>
      <c r="Z12" s="139"/>
      <c r="AA12" s="139"/>
      <c r="AB12" s="139"/>
      <c r="AC12" s="139"/>
      <c r="AD12" s="139"/>
      <c r="AE12" s="139"/>
      <c r="AF12" s="140"/>
    </row>
    <row r="13" spans="1:32" ht="15" customHeight="1">
      <c r="A13" s="136"/>
      <c r="B13" s="137"/>
      <c r="C13" s="137"/>
      <c r="D13" s="137"/>
      <c r="E13" s="137"/>
      <c r="F13" s="137"/>
      <c r="G13" s="137"/>
      <c r="H13" s="137"/>
      <c r="I13" s="137"/>
      <c r="J13" s="137"/>
      <c r="K13" s="137"/>
      <c r="L13" s="137"/>
      <c r="M13" s="138"/>
      <c r="N13" s="137"/>
      <c r="O13" s="137"/>
      <c r="P13" s="137"/>
      <c r="Q13" s="137"/>
      <c r="R13" s="137"/>
      <c r="S13" s="137"/>
      <c r="T13" s="137"/>
      <c r="U13" s="137"/>
      <c r="V13" s="137"/>
      <c r="W13" s="137"/>
      <c r="X13" s="137"/>
      <c r="Y13" s="137"/>
      <c r="Z13" s="137"/>
      <c r="AA13" s="137"/>
      <c r="AB13" s="137"/>
      <c r="AC13" s="137"/>
      <c r="AD13" s="137"/>
      <c r="AE13" s="137"/>
      <c r="AF13" s="141"/>
    </row>
    <row r="14" spans="1:32" ht="15" customHeight="1">
      <c r="A14" s="162" t="s">
        <v>67</v>
      </c>
      <c r="B14" s="162"/>
      <c r="C14" s="162"/>
      <c r="D14" s="162"/>
      <c r="E14" s="162"/>
      <c r="F14" s="163"/>
      <c r="G14" s="99"/>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1"/>
    </row>
    <row r="15" spans="1:32" ht="15" customHeight="1">
      <c r="A15" s="132" t="s">
        <v>68</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4"/>
    </row>
    <row r="16" spans="1:32" ht="15" customHeight="1">
      <c r="A16" s="149" t="s">
        <v>40</v>
      </c>
      <c r="B16" s="157"/>
      <c r="C16" s="157"/>
      <c r="D16" s="157"/>
      <c r="E16" s="157"/>
      <c r="F16" s="157"/>
      <c r="G16" s="157"/>
      <c r="H16" s="157"/>
      <c r="I16" s="157"/>
      <c r="J16" s="157"/>
      <c r="K16" s="157"/>
      <c r="L16" s="157"/>
      <c r="M16" s="157"/>
      <c r="N16" s="157"/>
      <c r="O16" s="157"/>
      <c r="P16" s="157"/>
      <c r="Q16" s="157"/>
      <c r="R16" s="157"/>
      <c r="S16" s="158"/>
      <c r="T16" s="147" t="s">
        <v>69</v>
      </c>
      <c r="U16" s="80"/>
      <c r="V16" s="80"/>
      <c r="W16" s="80"/>
      <c r="X16" s="80"/>
      <c r="Y16" s="80"/>
      <c r="Z16" s="80"/>
      <c r="AA16" s="80"/>
      <c r="AB16" s="80"/>
      <c r="AC16" s="80"/>
      <c r="AD16" s="80"/>
      <c r="AE16" s="80"/>
      <c r="AF16" s="81"/>
    </row>
    <row r="17" spans="1:32" ht="15" customHeight="1">
      <c r="A17" s="86"/>
      <c r="B17" s="87"/>
      <c r="C17" s="87"/>
      <c r="D17" s="87"/>
      <c r="E17" s="87"/>
      <c r="F17" s="87"/>
      <c r="G17" s="87"/>
      <c r="H17" s="87"/>
      <c r="I17" s="129"/>
      <c r="J17" s="135"/>
      <c r="K17" s="135"/>
      <c r="L17" s="135"/>
      <c r="M17" s="135"/>
      <c r="N17" s="135"/>
      <c r="O17" s="135"/>
      <c r="P17" s="135"/>
      <c r="Q17" s="135"/>
      <c r="R17" s="135"/>
      <c r="S17" s="135"/>
      <c r="T17" s="130"/>
      <c r="U17" s="130"/>
      <c r="V17" s="130"/>
      <c r="W17" s="130"/>
      <c r="X17" s="130"/>
      <c r="Y17" s="130"/>
      <c r="Z17" s="130"/>
      <c r="AA17" s="130"/>
      <c r="AB17" s="130"/>
      <c r="AC17" s="130"/>
      <c r="AD17" s="130"/>
      <c r="AE17" s="130"/>
      <c r="AF17" s="131"/>
    </row>
    <row r="18" spans="1:32" ht="15" customHeight="1">
      <c r="A18" s="82" t="s">
        <v>41</v>
      </c>
      <c r="B18" s="83"/>
      <c r="C18" s="83"/>
      <c r="D18" s="83"/>
      <c r="E18" s="83"/>
      <c r="F18" s="83"/>
      <c r="G18" s="83"/>
      <c r="H18" s="83"/>
      <c r="I18" s="83"/>
      <c r="J18" s="83" t="s">
        <v>423</v>
      </c>
      <c r="K18" s="83"/>
      <c r="L18" s="83"/>
      <c r="M18" s="83"/>
      <c r="N18" s="83"/>
      <c r="O18" s="83" t="s">
        <v>424</v>
      </c>
      <c r="P18" s="83"/>
      <c r="Q18" s="83"/>
      <c r="R18" s="83"/>
      <c r="S18" s="83"/>
      <c r="T18" s="123"/>
      <c r="U18" s="124"/>
      <c r="V18" s="124"/>
      <c r="W18" s="124"/>
      <c r="X18" s="124"/>
      <c r="Y18" s="124"/>
      <c r="Z18" s="124"/>
      <c r="AA18" s="124"/>
      <c r="AB18" s="124"/>
      <c r="AC18" s="124"/>
      <c r="AD18" s="124"/>
      <c r="AE18" s="124"/>
      <c r="AF18" s="125"/>
    </row>
    <row r="19" spans="1:32" ht="15" customHeight="1">
      <c r="A19" s="126" t="s">
        <v>72</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8"/>
    </row>
    <row r="20" spans="1:32" ht="15" customHeight="1">
      <c r="A20" s="8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8"/>
    </row>
    <row r="21" spans="1:32" ht="15" customHeight="1">
      <c r="A21" s="84" t="s">
        <v>67</v>
      </c>
      <c r="B21" s="84"/>
      <c r="C21" s="84"/>
      <c r="D21" s="84"/>
      <c r="E21" s="84"/>
      <c r="F21" s="85"/>
      <c r="G21" s="99"/>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1"/>
    </row>
    <row r="22" spans="1:32" ht="15" customHeight="1">
      <c r="A22" s="102" t="s">
        <v>171</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4"/>
    </row>
    <row r="23" spans="1:32" ht="15" customHeight="1">
      <c r="A23" s="79" t="s">
        <v>73</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1"/>
    </row>
    <row r="24" spans="1:32" ht="15" customHeight="1">
      <c r="A24" s="89"/>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1"/>
    </row>
    <row r="25" spans="1:32" ht="15" customHeight="1">
      <c r="A25" s="92"/>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1"/>
    </row>
    <row r="26" spans="1:32" ht="15" customHeight="1">
      <c r="A26" s="92"/>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1"/>
    </row>
    <row r="27" spans="1:32" ht="15" customHeight="1">
      <c r="A27" s="92"/>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1"/>
    </row>
    <row r="28" spans="1:32" ht="15" customHeight="1">
      <c r="A28" s="92"/>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1"/>
    </row>
    <row r="29" spans="1:32" ht="15" customHeight="1">
      <c r="A29" s="93"/>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5"/>
    </row>
    <row r="30" spans="1:32" ht="15" customHeight="1">
      <c r="A30" s="96" t="s">
        <v>70</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8"/>
    </row>
    <row r="31" spans="1:32" ht="15" customHeight="1">
      <c r="A31" s="89"/>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6"/>
    </row>
    <row r="32" spans="1:32" ht="15" customHeight="1">
      <c r="A32" s="89"/>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6"/>
    </row>
    <row r="33" spans="1:32" ht="15" customHeight="1">
      <c r="A33" s="89"/>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6"/>
    </row>
    <row r="34" spans="1:32" ht="15" customHeight="1">
      <c r="A34" s="89"/>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6"/>
    </row>
    <row r="35" spans="1:32" ht="15" customHeight="1">
      <c r="A35" s="89"/>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6"/>
    </row>
    <row r="36" spans="1:32" ht="15" customHeight="1">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9"/>
    </row>
    <row r="37" spans="1:32" ht="15" customHeight="1">
      <c r="A37" s="102" t="s">
        <v>71</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4"/>
    </row>
    <row r="38" spans="1:32" ht="15" customHeight="1">
      <c r="A38" s="79" t="s">
        <v>74</v>
      </c>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1"/>
    </row>
    <row r="39" spans="1:32" ht="15" customHeight="1">
      <c r="A39" s="79" t="s">
        <v>75</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1"/>
    </row>
    <row r="40" spans="1:32" ht="15" customHeight="1">
      <c r="A40" s="10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10"/>
    </row>
    <row r="41" spans="1:32" ht="15" customHeight="1">
      <c r="A41" s="10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10"/>
    </row>
    <row r="42" spans="1:32" ht="15" customHeight="1">
      <c r="A42" s="10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10"/>
    </row>
    <row r="43" spans="1:32" ht="15" customHeight="1">
      <c r="A43" s="11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3"/>
    </row>
    <row r="44" spans="1:32" ht="15" customHeight="1">
      <c r="A44" s="120" t="s">
        <v>172</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2"/>
    </row>
    <row r="45" spans="1:32" ht="15" customHeight="1">
      <c r="A45" s="114" t="s">
        <v>76</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1"/>
    </row>
    <row r="46" spans="1:32" ht="15" customHeight="1">
      <c r="A46" s="114" t="s">
        <v>77</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1"/>
    </row>
    <row r="47" spans="1:32" ht="15" customHeight="1">
      <c r="A47" s="114" t="s">
        <v>78</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1"/>
    </row>
    <row r="48" spans="1:32" ht="15" customHeight="1">
      <c r="A48" s="114" t="s">
        <v>79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1"/>
    </row>
    <row r="49" spans="1:32" ht="15" customHeight="1">
      <c r="A49" s="114" t="s">
        <v>405</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1"/>
    </row>
    <row r="50" spans="1:32" ht="15" customHeight="1">
      <c r="A50" s="105" t="str">
        <f>IF(N(Form2!D3="")+N(Form2!E16="")+N(Form2!Q16="")+N(Form2!A20=""),"***Please fill in the next sheet Form2***","")</f>
        <v>***Please fill in the next sheet Form2***</v>
      </c>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7"/>
    </row>
  </sheetData>
  <sheetProtection sheet="1" formatRows="0"/>
  <mergeCells count="52">
    <mergeCell ref="A3:AF3"/>
    <mergeCell ref="A14:F14"/>
    <mergeCell ref="A8:AF8"/>
    <mergeCell ref="A11:I11"/>
    <mergeCell ref="AB9:AF9"/>
    <mergeCell ref="A10:I10"/>
    <mergeCell ref="A5:AF5"/>
    <mergeCell ref="T9:AA9"/>
    <mergeCell ref="A9:S9"/>
    <mergeCell ref="A6:AF7"/>
    <mergeCell ref="T10:AA10"/>
    <mergeCell ref="T16:AF16"/>
    <mergeCell ref="J10:S10"/>
    <mergeCell ref="A12:M12"/>
    <mergeCell ref="T11:AA11"/>
    <mergeCell ref="AB10:AF10"/>
    <mergeCell ref="J11:N11"/>
    <mergeCell ref="O11:S11"/>
    <mergeCell ref="G14:AF14"/>
    <mergeCell ref="A16:S16"/>
    <mergeCell ref="A15:AF15"/>
    <mergeCell ref="J17:S17"/>
    <mergeCell ref="A13:M13"/>
    <mergeCell ref="N12:AF12"/>
    <mergeCell ref="N13:AF13"/>
    <mergeCell ref="AB11:AF11"/>
    <mergeCell ref="T18:AF18"/>
    <mergeCell ref="J18:N18"/>
    <mergeCell ref="O18:S18"/>
    <mergeCell ref="A19:AF19"/>
    <mergeCell ref="A17:I17"/>
    <mergeCell ref="T17:AF17"/>
    <mergeCell ref="A50:AF50"/>
    <mergeCell ref="A40:AF43"/>
    <mergeCell ref="A45:AF45"/>
    <mergeCell ref="A46:AF46"/>
    <mergeCell ref="A47:AF47"/>
    <mergeCell ref="A31:AF36"/>
    <mergeCell ref="A48:AF48"/>
    <mergeCell ref="A49:AF49"/>
    <mergeCell ref="A37:AF37"/>
    <mergeCell ref="A44:AF44"/>
    <mergeCell ref="A39:AF39"/>
    <mergeCell ref="A18:I18"/>
    <mergeCell ref="A21:F21"/>
    <mergeCell ref="A20:AF20"/>
    <mergeCell ref="A23:AF23"/>
    <mergeCell ref="A24:AF29"/>
    <mergeCell ref="A30:AF30"/>
    <mergeCell ref="A38:AF38"/>
    <mergeCell ref="G21:AF21"/>
    <mergeCell ref="A22:AF22"/>
  </mergeCells>
  <dataValidations count="5">
    <dataValidation type="date" allowBlank="1" showInputMessage="1" showErrorMessage="1" errorTitle="Format Error" error="Please enter the date yyyy/mm/dd format." sqref="T10:AA10">
      <formula1>5115</formula1>
      <formula2>43831</formula2>
    </dataValidation>
    <dataValidation type="list" allowBlank="1" showInputMessage="1" showErrorMessage="1" sqref="AB10:AF10">
      <formula1>gender</formula1>
    </dataValidation>
    <dataValidation type="list" allowBlank="1" showInputMessage="1" showErrorMessage="1" sqref="A13:M13">
      <formula1>status</formula1>
    </dataValidation>
    <dataValidation type="list" allowBlank="1" showInputMessage="1" showErrorMessage="1" sqref="N13:AF13">
      <formula1>nation</formula1>
    </dataValidation>
    <dataValidation type="list" allowBlank="1" showInputMessage="1" showErrorMessage="1" sqref="A6:AF7">
      <formula1>Affiliation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50"/>
  <sheetViews>
    <sheetView showGridLines="0" zoomScalePageLayoutView="0" workbookViewId="0" topLeftCell="A10">
      <selection activeCell="D3" sqref="D3:E6"/>
    </sheetView>
  </sheetViews>
  <sheetFormatPr defaultColWidth="2.21484375" defaultRowHeight="15" customHeight="1"/>
  <cols>
    <col min="1" max="15" width="2.21484375" style="1" customWidth="1"/>
    <col min="16" max="16" width="2.3359375" style="1" customWidth="1"/>
    <col min="17" max="36" width="2.21484375" style="1" customWidth="1"/>
    <col min="37" max="37" width="3.6640625" style="1" customWidth="1"/>
    <col min="38" max="38" width="2.21484375" style="1" customWidth="1"/>
    <col min="39" max="39" width="12.77734375" style="1" hidden="1" customWidth="1"/>
    <col min="40" max="40" width="7.10546875" style="1" hidden="1" customWidth="1"/>
    <col min="41" max="41" width="5.10546875" style="1" hidden="1" customWidth="1"/>
    <col min="42" max="43" width="10.4453125" style="1" hidden="1" customWidth="1"/>
    <col min="44" max="44" width="8.77734375" style="1" hidden="1" customWidth="1"/>
    <col min="45" max="45" width="10.99609375" style="1" hidden="1" customWidth="1"/>
    <col min="46" max="46" width="9.5546875" style="1" hidden="1" customWidth="1"/>
    <col min="47" max="47" width="2.21484375" style="1" customWidth="1"/>
    <col min="48" max="16384" width="2.21484375" style="1" customWidth="1"/>
  </cols>
  <sheetData>
    <row r="1" spans="1:32" ht="15" customHeight="1">
      <c r="A1" s="211" t="s">
        <v>111</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3"/>
    </row>
    <row r="2" spans="1:32" ht="15" customHeight="1">
      <c r="A2" s="214" t="s">
        <v>112</v>
      </c>
      <c r="B2" s="215"/>
      <c r="C2" s="216"/>
      <c r="D2" s="217" t="s">
        <v>113</v>
      </c>
      <c r="E2" s="218"/>
      <c r="F2" s="219" t="s">
        <v>119</v>
      </c>
      <c r="G2" s="219"/>
      <c r="H2" s="219"/>
      <c r="I2" s="219"/>
      <c r="J2" s="219"/>
      <c r="K2" s="219"/>
      <c r="L2" s="219"/>
      <c r="M2" s="219"/>
      <c r="N2" s="219"/>
      <c r="O2" s="219"/>
      <c r="P2" s="219"/>
      <c r="Q2" s="219"/>
      <c r="R2" s="219"/>
      <c r="S2" s="219"/>
      <c r="T2" s="219"/>
      <c r="U2" s="219"/>
      <c r="V2" s="219"/>
      <c r="W2" s="219"/>
      <c r="X2" s="217" t="s">
        <v>114</v>
      </c>
      <c r="Y2" s="219"/>
      <c r="Z2" s="219"/>
      <c r="AA2" s="219"/>
      <c r="AB2" s="219"/>
      <c r="AC2" s="219"/>
      <c r="AD2" s="219"/>
      <c r="AE2" s="219"/>
      <c r="AF2" s="220"/>
    </row>
    <row r="3" spans="1:32" ht="15" customHeight="1">
      <c r="A3" s="189" t="s">
        <v>115</v>
      </c>
      <c r="B3" s="176"/>
      <c r="C3" s="190"/>
      <c r="D3" s="209"/>
      <c r="E3" s="210"/>
      <c r="F3" s="206">
        <f>IF(Ord_1="","",IF(ISERROR(VLOOKUP(Ord_1,Research,2,FALSE)&amp;""),"Please confirm the No. you enter.",VLOOKUP(Ord_1,Research,2,FALSE)&amp;""))</f>
      </c>
      <c r="G3" s="206"/>
      <c r="H3" s="206"/>
      <c r="I3" s="206"/>
      <c r="J3" s="206"/>
      <c r="K3" s="206"/>
      <c r="L3" s="206"/>
      <c r="M3" s="206"/>
      <c r="N3" s="206"/>
      <c r="O3" s="206"/>
      <c r="P3" s="206"/>
      <c r="Q3" s="206"/>
      <c r="R3" s="206"/>
      <c r="S3" s="206"/>
      <c r="T3" s="206"/>
      <c r="U3" s="206"/>
      <c r="V3" s="206"/>
      <c r="W3" s="206"/>
      <c r="X3" s="177">
        <f>IF(Ord_1="","",IF(ISERROR(VLOOKUP(Ord_1,Research,5,FALSE)&amp;""),"",VLOOKUP(Ord_1,Research,5,FALSE)&amp;""))</f>
      </c>
      <c r="Y3" s="178"/>
      <c r="Z3" s="178"/>
      <c r="AA3" s="178"/>
      <c r="AB3" s="178"/>
      <c r="AC3" s="178"/>
      <c r="AD3" s="178"/>
      <c r="AE3" s="178"/>
      <c r="AF3" s="179"/>
    </row>
    <row r="4" spans="1:32" ht="15" customHeight="1">
      <c r="A4" s="159"/>
      <c r="B4" s="160"/>
      <c r="C4" s="191"/>
      <c r="D4" s="202"/>
      <c r="E4" s="203"/>
      <c r="F4" s="207"/>
      <c r="G4" s="207"/>
      <c r="H4" s="207"/>
      <c r="I4" s="207"/>
      <c r="J4" s="207"/>
      <c r="K4" s="207"/>
      <c r="L4" s="207"/>
      <c r="M4" s="207"/>
      <c r="N4" s="207"/>
      <c r="O4" s="207"/>
      <c r="P4" s="207"/>
      <c r="Q4" s="207"/>
      <c r="R4" s="207"/>
      <c r="S4" s="207"/>
      <c r="T4" s="207"/>
      <c r="U4" s="207"/>
      <c r="V4" s="207"/>
      <c r="W4" s="207"/>
      <c r="X4" s="180"/>
      <c r="Y4" s="181"/>
      <c r="Z4" s="181"/>
      <c r="AA4" s="181"/>
      <c r="AB4" s="181"/>
      <c r="AC4" s="181"/>
      <c r="AD4" s="181"/>
      <c r="AE4" s="181"/>
      <c r="AF4" s="182"/>
    </row>
    <row r="5" spans="1:32" ht="15" customHeight="1">
      <c r="A5" s="159"/>
      <c r="B5" s="160"/>
      <c r="C5" s="191"/>
      <c r="D5" s="202"/>
      <c r="E5" s="203"/>
      <c r="F5" s="207"/>
      <c r="G5" s="207"/>
      <c r="H5" s="207"/>
      <c r="I5" s="207"/>
      <c r="J5" s="207"/>
      <c r="K5" s="207"/>
      <c r="L5" s="207"/>
      <c r="M5" s="207"/>
      <c r="N5" s="207"/>
      <c r="O5" s="207"/>
      <c r="P5" s="207"/>
      <c r="Q5" s="207"/>
      <c r="R5" s="207"/>
      <c r="S5" s="207"/>
      <c r="T5" s="207"/>
      <c r="U5" s="207"/>
      <c r="V5" s="207"/>
      <c r="W5" s="207"/>
      <c r="X5" s="183">
        <f>IF(Ord_1="","",IF(ISERROR(VLOOKUP(Ord_1,Research,4,FALSE)&amp;""),"",VLOOKUP(Ord_1,Research,4,FALSE)&amp;""))</f>
      </c>
      <c r="Y5" s="184"/>
      <c r="Z5" s="184"/>
      <c r="AA5" s="184"/>
      <c r="AB5" s="184"/>
      <c r="AC5" s="184"/>
      <c r="AD5" s="184"/>
      <c r="AE5" s="184"/>
      <c r="AF5" s="185"/>
    </row>
    <row r="6" spans="1:32" ht="15" customHeight="1">
      <c r="A6" s="192"/>
      <c r="B6" s="193"/>
      <c r="C6" s="194"/>
      <c r="D6" s="204"/>
      <c r="E6" s="205"/>
      <c r="F6" s="208"/>
      <c r="G6" s="208"/>
      <c r="H6" s="208"/>
      <c r="I6" s="208"/>
      <c r="J6" s="208"/>
      <c r="K6" s="208"/>
      <c r="L6" s="208"/>
      <c r="M6" s="208"/>
      <c r="N6" s="208"/>
      <c r="O6" s="208"/>
      <c r="P6" s="208"/>
      <c r="Q6" s="208"/>
      <c r="R6" s="208"/>
      <c r="S6" s="208"/>
      <c r="T6" s="208"/>
      <c r="U6" s="208"/>
      <c r="V6" s="208"/>
      <c r="W6" s="208"/>
      <c r="X6" s="186"/>
      <c r="Y6" s="187"/>
      <c r="Z6" s="187"/>
      <c r="AA6" s="187"/>
      <c r="AB6" s="187"/>
      <c r="AC6" s="187"/>
      <c r="AD6" s="187"/>
      <c r="AE6" s="187"/>
      <c r="AF6" s="188"/>
    </row>
    <row r="7" spans="1:32" ht="15" customHeight="1">
      <c r="A7" s="189" t="s">
        <v>116</v>
      </c>
      <c r="B7" s="176"/>
      <c r="C7" s="190"/>
      <c r="D7" s="209"/>
      <c r="E7" s="210"/>
      <c r="F7" s="206">
        <f>IF(Ord_2="","",IF(ISERROR(VLOOKUP(Ord_2,Research,2,FALSE)&amp;""),"Please confirm the No. you enter.",VLOOKUP(Ord_2,Research,2,FALSE)&amp;""))</f>
      </c>
      <c r="G7" s="206"/>
      <c r="H7" s="206"/>
      <c r="I7" s="206"/>
      <c r="J7" s="206"/>
      <c r="K7" s="206"/>
      <c r="L7" s="206"/>
      <c r="M7" s="206"/>
      <c r="N7" s="206"/>
      <c r="O7" s="206"/>
      <c r="P7" s="206"/>
      <c r="Q7" s="206"/>
      <c r="R7" s="206"/>
      <c r="S7" s="206"/>
      <c r="T7" s="206"/>
      <c r="U7" s="206"/>
      <c r="V7" s="206"/>
      <c r="W7" s="206"/>
      <c r="X7" s="177">
        <f>IF(Ord_2="","",IF(ISERROR(VLOOKUP(Ord_2,Research,5,FALSE)&amp;""),"",VLOOKUP(Ord_2,Research,5,FALSE)&amp;""))</f>
      </c>
      <c r="Y7" s="178"/>
      <c r="Z7" s="178"/>
      <c r="AA7" s="178"/>
      <c r="AB7" s="178"/>
      <c r="AC7" s="178"/>
      <c r="AD7" s="178"/>
      <c r="AE7" s="178"/>
      <c r="AF7" s="179"/>
    </row>
    <row r="8" spans="1:32" ht="15" customHeight="1">
      <c r="A8" s="159"/>
      <c r="B8" s="160"/>
      <c r="C8" s="191"/>
      <c r="D8" s="202"/>
      <c r="E8" s="203"/>
      <c r="F8" s="207"/>
      <c r="G8" s="207"/>
      <c r="H8" s="207"/>
      <c r="I8" s="207"/>
      <c r="J8" s="207"/>
      <c r="K8" s="207"/>
      <c r="L8" s="207"/>
      <c r="M8" s="207"/>
      <c r="N8" s="207"/>
      <c r="O8" s="207"/>
      <c r="P8" s="207"/>
      <c r="Q8" s="207"/>
      <c r="R8" s="207"/>
      <c r="S8" s="207"/>
      <c r="T8" s="207"/>
      <c r="U8" s="207"/>
      <c r="V8" s="207"/>
      <c r="W8" s="207"/>
      <c r="X8" s="180"/>
      <c r="Y8" s="181"/>
      <c r="Z8" s="181"/>
      <c r="AA8" s="181"/>
      <c r="AB8" s="181"/>
      <c r="AC8" s="181"/>
      <c r="AD8" s="181"/>
      <c r="AE8" s="181"/>
      <c r="AF8" s="182"/>
    </row>
    <row r="9" spans="1:32" ht="15" customHeight="1">
      <c r="A9" s="159"/>
      <c r="B9" s="160"/>
      <c r="C9" s="191"/>
      <c r="D9" s="202"/>
      <c r="E9" s="203"/>
      <c r="F9" s="207"/>
      <c r="G9" s="207"/>
      <c r="H9" s="207"/>
      <c r="I9" s="207"/>
      <c r="J9" s="207"/>
      <c r="K9" s="207"/>
      <c r="L9" s="207"/>
      <c r="M9" s="207"/>
      <c r="N9" s="207"/>
      <c r="O9" s="207"/>
      <c r="P9" s="207"/>
      <c r="Q9" s="207"/>
      <c r="R9" s="207"/>
      <c r="S9" s="207"/>
      <c r="T9" s="207"/>
      <c r="U9" s="207"/>
      <c r="V9" s="207"/>
      <c r="W9" s="207"/>
      <c r="X9" s="183">
        <f>IF(Ord_2="","",IF(ISERROR(VLOOKUP(Ord_2,Research,4,FALSE)&amp;""),"",VLOOKUP(Ord_2,Research,4,FALSE)&amp;""))</f>
      </c>
      <c r="Y9" s="184"/>
      <c r="Z9" s="184"/>
      <c r="AA9" s="184"/>
      <c r="AB9" s="184"/>
      <c r="AC9" s="184"/>
      <c r="AD9" s="184"/>
      <c r="AE9" s="184"/>
      <c r="AF9" s="185"/>
    </row>
    <row r="10" spans="1:32" ht="15" customHeight="1">
      <c r="A10" s="192"/>
      <c r="B10" s="193"/>
      <c r="C10" s="194"/>
      <c r="D10" s="204"/>
      <c r="E10" s="205"/>
      <c r="F10" s="208"/>
      <c r="G10" s="208"/>
      <c r="H10" s="208"/>
      <c r="I10" s="208"/>
      <c r="J10" s="208"/>
      <c r="K10" s="208"/>
      <c r="L10" s="208"/>
      <c r="M10" s="208"/>
      <c r="N10" s="208"/>
      <c r="O10" s="208"/>
      <c r="P10" s="208"/>
      <c r="Q10" s="208"/>
      <c r="R10" s="208"/>
      <c r="S10" s="208"/>
      <c r="T10" s="208"/>
      <c r="U10" s="208"/>
      <c r="V10" s="208"/>
      <c r="W10" s="208"/>
      <c r="X10" s="186"/>
      <c r="Y10" s="187"/>
      <c r="Z10" s="187"/>
      <c r="AA10" s="187"/>
      <c r="AB10" s="187"/>
      <c r="AC10" s="187"/>
      <c r="AD10" s="187"/>
      <c r="AE10" s="187"/>
      <c r="AF10" s="188"/>
    </row>
    <row r="11" spans="1:32" ht="15" customHeight="1">
      <c r="A11" s="195" t="s">
        <v>117</v>
      </c>
      <c r="B11" s="160"/>
      <c r="C11" s="191"/>
      <c r="D11" s="202"/>
      <c r="E11" s="203"/>
      <c r="F11" s="207">
        <f>IF(Ord_3="","",IF(ISERROR(VLOOKUP(Ord_3,Research,2,FALSE)&amp;""),"Please confirm the No. you enter.",VLOOKUP(Ord_3,Research,2,FALSE)&amp;""))</f>
      </c>
      <c r="G11" s="207"/>
      <c r="H11" s="207"/>
      <c r="I11" s="207"/>
      <c r="J11" s="207"/>
      <c r="K11" s="207"/>
      <c r="L11" s="207"/>
      <c r="M11" s="207"/>
      <c r="N11" s="207"/>
      <c r="O11" s="207"/>
      <c r="P11" s="207"/>
      <c r="Q11" s="207"/>
      <c r="R11" s="207"/>
      <c r="S11" s="207"/>
      <c r="T11" s="207"/>
      <c r="U11" s="207"/>
      <c r="V11" s="207"/>
      <c r="W11" s="207"/>
      <c r="X11" s="180">
        <f>IF(Ord_3="","",IF(ISERROR(VLOOKUP(Ord_3,Research,5,FALSE)&amp;""),"",VLOOKUP(Ord_3,Research,5,FALSE)&amp;""))</f>
      </c>
      <c r="Y11" s="181"/>
      <c r="Z11" s="181"/>
      <c r="AA11" s="181"/>
      <c r="AB11" s="181"/>
      <c r="AC11" s="181"/>
      <c r="AD11" s="181"/>
      <c r="AE11" s="181"/>
      <c r="AF11" s="182"/>
    </row>
    <row r="12" spans="1:32" ht="15" customHeight="1">
      <c r="A12" s="159"/>
      <c r="B12" s="160"/>
      <c r="C12" s="191"/>
      <c r="D12" s="202"/>
      <c r="E12" s="203"/>
      <c r="F12" s="207"/>
      <c r="G12" s="207"/>
      <c r="H12" s="207"/>
      <c r="I12" s="207"/>
      <c r="J12" s="207"/>
      <c r="K12" s="207"/>
      <c r="L12" s="207"/>
      <c r="M12" s="207"/>
      <c r="N12" s="207"/>
      <c r="O12" s="207"/>
      <c r="P12" s="207"/>
      <c r="Q12" s="207"/>
      <c r="R12" s="207"/>
      <c r="S12" s="207"/>
      <c r="T12" s="207"/>
      <c r="U12" s="207"/>
      <c r="V12" s="207"/>
      <c r="W12" s="207"/>
      <c r="X12" s="180"/>
      <c r="Y12" s="181"/>
      <c r="Z12" s="181"/>
      <c r="AA12" s="181"/>
      <c r="AB12" s="181"/>
      <c r="AC12" s="181"/>
      <c r="AD12" s="181"/>
      <c r="AE12" s="181"/>
      <c r="AF12" s="182"/>
    </row>
    <row r="13" spans="1:32" ht="15" customHeight="1">
      <c r="A13" s="159"/>
      <c r="B13" s="160"/>
      <c r="C13" s="191"/>
      <c r="D13" s="202"/>
      <c r="E13" s="203"/>
      <c r="F13" s="207"/>
      <c r="G13" s="207"/>
      <c r="H13" s="207"/>
      <c r="I13" s="207"/>
      <c r="J13" s="207"/>
      <c r="K13" s="207"/>
      <c r="L13" s="207"/>
      <c r="M13" s="207"/>
      <c r="N13" s="207"/>
      <c r="O13" s="207"/>
      <c r="P13" s="207"/>
      <c r="Q13" s="207"/>
      <c r="R13" s="207"/>
      <c r="S13" s="207"/>
      <c r="T13" s="207"/>
      <c r="U13" s="207"/>
      <c r="V13" s="207"/>
      <c r="W13" s="207"/>
      <c r="X13" s="183">
        <f>IF(Ord_3="","",IF(ISERROR(VLOOKUP(Ord_3,Research,4,FALSE)&amp;""),"",VLOOKUP(Ord_3,Research,4,FALSE)&amp;""))</f>
      </c>
      <c r="Y13" s="184"/>
      <c r="Z13" s="184"/>
      <c r="AA13" s="184"/>
      <c r="AB13" s="184"/>
      <c r="AC13" s="184"/>
      <c r="AD13" s="184"/>
      <c r="AE13" s="184"/>
      <c r="AF13" s="185"/>
    </row>
    <row r="14" spans="1:46" ht="15" customHeight="1">
      <c r="A14" s="159"/>
      <c r="B14" s="160"/>
      <c r="C14" s="191"/>
      <c r="D14" s="204"/>
      <c r="E14" s="205"/>
      <c r="F14" s="208"/>
      <c r="G14" s="208"/>
      <c r="H14" s="208"/>
      <c r="I14" s="208"/>
      <c r="J14" s="208"/>
      <c r="K14" s="208"/>
      <c r="L14" s="208"/>
      <c r="M14" s="208"/>
      <c r="N14" s="208"/>
      <c r="O14" s="208"/>
      <c r="P14" s="208"/>
      <c r="Q14" s="208"/>
      <c r="R14" s="208"/>
      <c r="S14" s="208"/>
      <c r="T14" s="208"/>
      <c r="U14" s="208"/>
      <c r="V14" s="208"/>
      <c r="W14" s="208"/>
      <c r="X14" s="186"/>
      <c r="Y14" s="187"/>
      <c r="Z14" s="187"/>
      <c r="AA14" s="187"/>
      <c r="AB14" s="187"/>
      <c r="AC14" s="187"/>
      <c r="AD14" s="187"/>
      <c r="AE14" s="187"/>
      <c r="AF14" s="188"/>
      <c r="AO14" s="39">
        <v>101</v>
      </c>
      <c r="AP14" s="39">
        <v>102</v>
      </c>
      <c r="AQ14" s="39">
        <v>103</v>
      </c>
      <c r="AR14" s="39">
        <v>104</v>
      </c>
      <c r="AS14" s="39">
        <v>105</v>
      </c>
      <c r="AT14" s="39">
        <v>106</v>
      </c>
    </row>
    <row r="15" spans="1:46" ht="15" customHeight="1">
      <c r="A15" s="126" t="s">
        <v>118</v>
      </c>
      <c r="B15" s="127"/>
      <c r="C15" s="127"/>
      <c r="D15" s="127"/>
      <c r="E15" s="127"/>
      <c r="F15" s="224" t="str">
        <f>IF(ISERROR(VLOOKUP($AN$16,error_message,2,FALSE)&amp;""),"",VLOOKUP($AN$16,error_message,2,FALSE)&amp;"")</f>
        <v>Please do not leave From and To blank.</v>
      </c>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5"/>
      <c r="AM15" s="40" t="s">
        <v>149</v>
      </c>
      <c r="AN15" s="40" t="s">
        <v>160</v>
      </c>
      <c r="AO15" s="40" t="s">
        <v>161</v>
      </c>
      <c r="AP15" s="40" t="s">
        <v>162</v>
      </c>
      <c r="AQ15" s="40" t="s">
        <v>163</v>
      </c>
      <c r="AR15" s="40" t="s">
        <v>165</v>
      </c>
      <c r="AS15" s="40" t="s">
        <v>164</v>
      </c>
      <c r="AT15" s="40" t="s">
        <v>656</v>
      </c>
    </row>
    <row r="16" spans="1:46" ht="15" customHeight="1">
      <c r="A16" s="200" t="s">
        <v>146</v>
      </c>
      <c r="B16" s="176"/>
      <c r="C16" s="176"/>
      <c r="D16" s="190"/>
      <c r="E16" s="197"/>
      <c r="F16" s="198"/>
      <c r="G16" s="198"/>
      <c r="H16" s="198"/>
      <c r="I16" s="198"/>
      <c r="J16" s="198"/>
      <c r="K16" s="198"/>
      <c r="L16" s="199"/>
      <c r="M16" s="176" t="s">
        <v>148</v>
      </c>
      <c r="N16" s="176"/>
      <c r="O16" s="176"/>
      <c r="P16" s="176"/>
      <c r="Q16" s="197"/>
      <c r="R16" s="198"/>
      <c r="S16" s="198"/>
      <c r="T16" s="198"/>
      <c r="U16" s="198"/>
      <c r="V16" s="198"/>
      <c r="W16" s="198"/>
      <c r="X16" s="199"/>
      <c r="Y16" s="201" t="s">
        <v>153</v>
      </c>
      <c r="Z16" s="176"/>
      <c r="AA16" s="176"/>
      <c r="AB16" s="190"/>
      <c r="AC16" s="172">
        <f>$AM$16</f>
      </c>
      <c r="AD16" s="172"/>
      <c r="AE16" s="172"/>
      <c r="AF16" s="173"/>
      <c r="AM16" s="39">
        <f>IF(N(DuFrom="")+N(DuTo=""),"",DuTo-DuFrom+1)</f>
      </c>
      <c r="AN16" s="39">
        <f>IF(AO16=1,AO$14,IF(AP16=1,AP$14,IF(AQ16=1,AQ$14,IF(AR16=1,AR$14,IF(AS16=1,AS$14,IF(AT16=1,AT$14,""))))))</f>
        <v>101</v>
      </c>
      <c r="AO16" s="39">
        <f>N(DuFrom="")*N(DuTo="")</f>
        <v>1</v>
      </c>
      <c r="AP16" s="39">
        <f>N(NOT(DuFrom=""))*N(DuTo="")</f>
        <v>0</v>
      </c>
      <c r="AQ16" s="39">
        <f>N(DuFrom="")*N(NOT(DuTo=""))</f>
        <v>0</v>
      </c>
      <c r="AR16" s="39">
        <f>IF(AM16="",0,N(AC16&lt;0))</f>
        <v>0</v>
      </c>
      <c r="AS16" s="39">
        <f>IF($AM$16="",0,N($AC$16&gt;180))</f>
        <v>0</v>
      </c>
      <c r="AT16" s="39">
        <f>IF($AM$16="",0,N($AC$16&lt;60))</f>
        <v>0</v>
      </c>
    </row>
    <row r="17" spans="1:32" ht="15" customHeight="1">
      <c r="A17" s="192"/>
      <c r="B17" s="193"/>
      <c r="C17" s="193"/>
      <c r="D17" s="194"/>
      <c r="E17" s="217" t="s">
        <v>147</v>
      </c>
      <c r="F17" s="219"/>
      <c r="G17" s="219"/>
      <c r="H17" s="219"/>
      <c r="I17" s="219"/>
      <c r="J17" s="219"/>
      <c r="K17" s="219"/>
      <c r="L17" s="218"/>
      <c r="M17" s="193"/>
      <c r="N17" s="193"/>
      <c r="O17" s="193"/>
      <c r="P17" s="193"/>
      <c r="Q17" s="217" t="s">
        <v>147</v>
      </c>
      <c r="R17" s="219"/>
      <c r="S17" s="219"/>
      <c r="T17" s="219"/>
      <c r="U17" s="219"/>
      <c r="V17" s="219"/>
      <c r="W17" s="219"/>
      <c r="X17" s="218"/>
      <c r="Y17" s="196"/>
      <c r="Z17" s="193"/>
      <c r="AA17" s="193"/>
      <c r="AB17" s="194"/>
      <c r="AC17" s="174"/>
      <c r="AD17" s="174"/>
      <c r="AE17" s="174"/>
      <c r="AF17" s="175"/>
    </row>
    <row r="18" spans="1:32" ht="15" customHeight="1">
      <c r="A18" s="221" t="s">
        <v>166</v>
      </c>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3"/>
    </row>
    <row r="19" spans="1:32" ht="15" customHeight="1">
      <c r="A19" s="102" t="s">
        <v>152</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4"/>
    </row>
    <row r="20" spans="1:32" ht="15" customHeight="1">
      <c r="A20" s="89"/>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1"/>
    </row>
    <row r="21" spans="1:32" ht="15" customHeight="1">
      <c r="A21" s="92"/>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1"/>
    </row>
    <row r="22" spans="1:32" ht="15" customHeight="1">
      <c r="A22" s="9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1"/>
    </row>
    <row r="23" spans="1:32" ht="15" customHeight="1">
      <c r="A23" s="92"/>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1"/>
    </row>
    <row r="24" spans="1:32" ht="15" customHeight="1">
      <c r="A24" s="92"/>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1"/>
    </row>
    <row r="25" spans="1:32" ht="15" customHeight="1">
      <c r="A25" s="92"/>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1"/>
    </row>
    <row r="26" spans="1:32" ht="15" customHeight="1">
      <c r="A26" s="92"/>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1"/>
    </row>
    <row r="27" spans="1:32" ht="13.5" customHeight="1">
      <c r="A27" s="92"/>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1"/>
    </row>
    <row r="28" spans="1:32" ht="15" customHeight="1">
      <c r="A28" s="92"/>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1"/>
    </row>
    <row r="29" spans="1:32" ht="15" customHeight="1">
      <c r="A29" s="92"/>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1"/>
    </row>
    <row r="30" spans="1:32" ht="15" customHeight="1">
      <c r="A30" s="9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1"/>
    </row>
    <row r="31" spans="1:32" ht="15" customHeight="1">
      <c r="A31" s="92"/>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1"/>
    </row>
    <row r="32" spans="1:32" ht="15" customHeight="1">
      <c r="A32" s="92"/>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1"/>
    </row>
    <row r="33" spans="1:32" ht="15" customHeight="1">
      <c r="A33" s="92"/>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1"/>
    </row>
    <row r="34" spans="1:32" ht="15" customHeight="1">
      <c r="A34" s="92"/>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1"/>
    </row>
    <row r="35" spans="1:32" ht="15" customHeight="1">
      <c r="A35" s="92"/>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1"/>
    </row>
    <row r="36" spans="1:32" ht="15" customHeight="1">
      <c r="A36" s="92"/>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1"/>
    </row>
    <row r="37" spans="1:32" ht="15" customHeight="1">
      <c r="A37" s="92"/>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1"/>
    </row>
    <row r="38" spans="1:32" ht="15" customHeight="1">
      <c r="A38" s="92"/>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1"/>
    </row>
    <row r="39" spans="1:32" ht="15" customHeight="1">
      <c r="A39" s="92"/>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1"/>
    </row>
    <row r="40" spans="1:32" ht="15" customHeight="1">
      <c r="A40" s="92"/>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1"/>
    </row>
    <row r="41" spans="1:32" ht="15" customHeight="1">
      <c r="A41" s="92"/>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1"/>
    </row>
    <row r="42" spans="1:32" ht="15" customHeight="1">
      <c r="A42" s="92"/>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1"/>
    </row>
    <row r="43" spans="1:32" ht="15" customHeight="1">
      <c r="A43" s="92"/>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1"/>
    </row>
    <row r="44" spans="1:32" ht="15" customHeight="1">
      <c r="A44" s="92"/>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1"/>
    </row>
    <row r="45" spans="1:32" ht="15" customHeight="1">
      <c r="A45" s="92"/>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1"/>
    </row>
    <row r="46" spans="1:32" ht="15" customHeight="1">
      <c r="A46" s="92"/>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1"/>
    </row>
    <row r="47" spans="1:32" ht="15" customHeight="1">
      <c r="A47" s="92"/>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1"/>
    </row>
    <row r="48" spans="1:32" ht="15" customHeight="1">
      <c r="A48" s="92"/>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1"/>
    </row>
    <row r="49" spans="1:32" ht="15" customHeight="1">
      <c r="A49" s="92"/>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1"/>
    </row>
    <row r="50" spans="1:32" ht="15" customHeight="1">
      <c r="A50" s="169" t="s">
        <v>659</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1"/>
    </row>
  </sheetData>
  <sheetProtection sheet="1" formatRows="0"/>
  <mergeCells count="37">
    <mergeCell ref="X5:AF6"/>
    <mergeCell ref="D3:E6"/>
    <mergeCell ref="Q17:X17"/>
    <mergeCell ref="F11:W14"/>
    <mergeCell ref="F3:W6"/>
    <mergeCell ref="A18:AF18"/>
    <mergeCell ref="A15:E15"/>
    <mergeCell ref="F15:AF15"/>
    <mergeCell ref="A17:D17"/>
    <mergeCell ref="E17:L17"/>
    <mergeCell ref="F7:W10"/>
    <mergeCell ref="X7:AF8"/>
    <mergeCell ref="X9:AF10"/>
    <mergeCell ref="X11:AF12"/>
    <mergeCell ref="D7:E10"/>
    <mergeCell ref="A1:AF1"/>
    <mergeCell ref="A2:C2"/>
    <mergeCell ref="D2:E2"/>
    <mergeCell ref="F2:W2"/>
    <mergeCell ref="X2:AF2"/>
    <mergeCell ref="Y17:AB17"/>
    <mergeCell ref="Q16:X16"/>
    <mergeCell ref="A16:D16"/>
    <mergeCell ref="Y16:AB16"/>
    <mergeCell ref="D11:E14"/>
    <mergeCell ref="E16:L16"/>
    <mergeCell ref="M17:P17"/>
    <mergeCell ref="A20:AF49"/>
    <mergeCell ref="A50:AF50"/>
    <mergeCell ref="AC16:AF17"/>
    <mergeCell ref="M16:P16"/>
    <mergeCell ref="X3:AF4"/>
    <mergeCell ref="X13:AF14"/>
    <mergeCell ref="A19:AF19"/>
    <mergeCell ref="A3:C6"/>
    <mergeCell ref="A7:C10"/>
    <mergeCell ref="A11:C14"/>
  </mergeCells>
  <conditionalFormatting sqref="F3">
    <cfRule type="expression" priority="28" dxfId="8" stopIfTrue="1">
      <formula>$F$3="Please confirm the No. you enter."</formula>
    </cfRule>
  </conditionalFormatting>
  <conditionalFormatting sqref="F7">
    <cfRule type="expression" priority="27" dxfId="8" stopIfTrue="1">
      <formula>$F$7="Please confirm the No. you enter."</formula>
    </cfRule>
  </conditionalFormatting>
  <conditionalFormatting sqref="F11:W14">
    <cfRule type="expression" priority="26" dxfId="8" stopIfTrue="1">
      <formula>$F$11="Please confirm the No. you enter."</formula>
    </cfRule>
  </conditionalFormatting>
  <conditionalFormatting sqref="F15:AF15">
    <cfRule type="expression" priority="3" dxfId="9" stopIfTrue="1">
      <formula>$F$15="The internship period should be more than 60 days."</formula>
    </cfRule>
    <cfRule type="expression" priority="6" dxfId="9" stopIfTrue="1">
      <formula>$F$15="Please correct the duration to be the period within 180 days."</formula>
    </cfRule>
    <cfRule type="expression" priority="7" dxfId="10" stopIfTrue="1">
      <formula>$F$15="Error: please correct the duration you enter."</formula>
    </cfRule>
    <cfRule type="expression" priority="8" dxfId="11" stopIfTrue="1">
      <formula>$F$15="Please do not leave From blank."</formula>
    </cfRule>
    <cfRule type="expression" priority="9" dxfId="11" stopIfTrue="1">
      <formula>$F$15="Please do not leave To blank."</formula>
    </cfRule>
    <cfRule type="expression" priority="10" dxfId="11" stopIfTrue="1">
      <formula>$F$15="Please do not leave From and To blank."</formula>
    </cfRule>
  </conditionalFormatting>
  <conditionalFormatting sqref="AC16:AF17">
    <cfRule type="expression" priority="1" dxfId="8" stopIfTrue="1">
      <formula>$AC$16&gt;180</formula>
    </cfRule>
    <cfRule type="expression" priority="2" dxfId="8" stopIfTrue="1">
      <formula>$AC$16&lt;60</formula>
    </cfRule>
  </conditionalFormatting>
  <dataValidations count="2">
    <dataValidation type="date" allowBlank="1" showInputMessage="1" showErrorMessage="1" errorTitle="Format error" error="Please enter the date &quot;yyyy/mm/dd&quot; format." sqref="E16:L16 Q16:X16">
      <formula1>41640</formula1>
      <formula2>45383</formula2>
    </dataValidation>
    <dataValidation allowBlank="1" showInputMessage="1" showErrorMessage="1" errorTitle="Duration error" error="Please confirm the duration you apply." sqref="AC16:AF17"/>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95"/>
  <sheetViews>
    <sheetView zoomScalePageLayoutView="0" workbookViewId="0" topLeftCell="A16">
      <selection activeCell="C19" sqref="C19"/>
    </sheetView>
  </sheetViews>
  <sheetFormatPr defaultColWidth="8.88671875" defaultRowHeight="18.75"/>
  <cols>
    <col min="1" max="1" width="5.88671875" style="25" customWidth="1"/>
    <col min="2" max="2" width="36.4453125" style="25" customWidth="1"/>
    <col min="3" max="3" width="51.10546875" style="26" customWidth="1"/>
    <col min="4" max="4" width="22.6640625" style="27" customWidth="1"/>
    <col min="5" max="5" width="13.10546875" style="28" customWidth="1"/>
    <col min="6" max="6" width="16.4453125" style="28" customWidth="1"/>
    <col min="7" max="7" width="13.5546875" style="29" customWidth="1"/>
    <col min="8" max="8" width="18.21484375" style="25" customWidth="1"/>
    <col min="9" max="9" width="57.99609375" style="5" customWidth="1"/>
    <col min="10" max="16384" width="8.88671875" style="5" customWidth="1"/>
  </cols>
  <sheetData>
    <row r="1" spans="1:9" s="10" customFormat="1" ht="51" customHeight="1" thickBot="1" thickTop="1">
      <c r="A1" s="6" t="s">
        <v>660</v>
      </c>
      <c r="B1" s="6" t="s">
        <v>661</v>
      </c>
      <c r="C1" s="7" t="s">
        <v>662</v>
      </c>
      <c r="D1" s="8" t="s">
        <v>663</v>
      </c>
      <c r="E1" s="9" t="s">
        <v>664</v>
      </c>
      <c r="F1" s="9" t="s">
        <v>665</v>
      </c>
      <c r="G1" s="7" t="s">
        <v>666</v>
      </c>
      <c r="H1" s="7" t="s">
        <v>667</v>
      </c>
      <c r="I1" s="6" t="s">
        <v>668</v>
      </c>
    </row>
    <row r="2" spans="1:9" s="16" customFormat="1" ht="70.5" customHeight="1" thickTop="1">
      <c r="A2" s="11">
        <v>1</v>
      </c>
      <c r="B2" s="24" t="s">
        <v>428</v>
      </c>
      <c r="C2" s="12" t="s">
        <v>429</v>
      </c>
      <c r="D2" s="13" t="s">
        <v>120</v>
      </c>
      <c r="E2" s="15" t="s">
        <v>669</v>
      </c>
      <c r="F2" s="15" t="s">
        <v>430</v>
      </c>
      <c r="G2" s="72">
        <v>2</v>
      </c>
      <c r="H2" s="20" t="s">
        <v>431</v>
      </c>
      <c r="I2" s="12" t="s">
        <v>432</v>
      </c>
    </row>
    <row r="3" spans="1:9" s="16" customFormat="1" ht="68.25" customHeight="1">
      <c r="A3" s="11">
        <v>2</v>
      </c>
      <c r="B3" s="24" t="s">
        <v>428</v>
      </c>
      <c r="C3" s="12" t="s">
        <v>433</v>
      </c>
      <c r="D3" s="13" t="s">
        <v>120</v>
      </c>
      <c r="E3" s="15" t="s">
        <v>669</v>
      </c>
      <c r="F3" s="15" t="s">
        <v>430</v>
      </c>
      <c r="G3" s="72">
        <v>1</v>
      </c>
      <c r="H3" s="20" t="s">
        <v>431</v>
      </c>
      <c r="I3" s="12" t="s">
        <v>434</v>
      </c>
    </row>
    <row r="4" spans="1:9" s="16" customFormat="1" ht="72.75" customHeight="1">
      <c r="A4" s="11">
        <v>3</v>
      </c>
      <c r="B4" s="24" t="s">
        <v>428</v>
      </c>
      <c r="C4" s="12" t="s">
        <v>435</v>
      </c>
      <c r="D4" s="13" t="s">
        <v>120</v>
      </c>
      <c r="E4" s="15" t="s">
        <v>669</v>
      </c>
      <c r="F4" s="15" t="s">
        <v>430</v>
      </c>
      <c r="G4" s="72">
        <v>1</v>
      </c>
      <c r="H4" s="20" t="s">
        <v>431</v>
      </c>
      <c r="I4" s="12" t="s">
        <v>436</v>
      </c>
    </row>
    <row r="5" spans="1:9" s="17" customFormat="1" ht="83.25" customHeight="1">
      <c r="A5" s="11">
        <v>4</v>
      </c>
      <c r="B5" s="24" t="s">
        <v>437</v>
      </c>
      <c r="C5" s="12" t="s">
        <v>672</v>
      </c>
      <c r="D5" s="13" t="s">
        <v>438</v>
      </c>
      <c r="E5" s="15" t="s">
        <v>669</v>
      </c>
      <c r="F5" s="15" t="s">
        <v>439</v>
      </c>
      <c r="G5" s="226">
        <v>3</v>
      </c>
      <c r="H5" s="20" t="s">
        <v>440</v>
      </c>
      <c r="I5" s="73"/>
    </row>
    <row r="6" spans="1:9" s="17" customFormat="1" ht="81.75" customHeight="1">
      <c r="A6" s="11">
        <v>5</v>
      </c>
      <c r="B6" s="24" t="s">
        <v>437</v>
      </c>
      <c r="C6" s="12" t="s">
        <v>441</v>
      </c>
      <c r="D6" s="13" t="s">
        <v>438</v>
      </c>
      <c r="E6" s="15" t="s">
        <v>669</v>
      </c>
      <c r="F6" s="15" t="s">
        <v>439</v>
      </c>
      <c r="G6" s="227"/>
      <c r="H6" s="20" t="s">
        <v>440</v>
      </c>
      <c r="I6" s="73"/>
    </row>
    <row r="7" spans="1:9" s="17" customFormat="1" ht="65.25" customHeight="1">
      <c r="A7" s="11">
        <v>6</v>
      </c>
      <c r="B7" s="24" t="s">
        <v>437</v>
      </c>
      <c r="C7" s="12" t="s">
        <v>442</v>
      </c>
      <c r="D7" s="13" t="s">
        <v>673</v>
      </c>
      <c r="E7" s="15" t="s">
        <v>669</v>
      </c>
      <c r="F7" s="15" t="s">
        <v>674</v>
      </c>
      <c r="G7" s="228"/>
      <c r="H7" s="24" t="s">
        <v>440</v>
      </c>
      <c r="I7" s="73"/>
    </row>
    <row r="8" spans="1:9" s="17" customFormat="1" ht="65.25" customHeight="1">
      <c r="A8" s="11">
        <v>7</v>
      </c>
      <c r="B8" s="24" t="s">
        <v>437</v>
      </c>
      <c r="C8" s="12" t="s">
        <v>675</v>
      </c>
      <c r="D8" s="13" t="s">
        <v>443</v>
      </c>
      <c r="E8" s="15" t="s">
        <v>669</v>
      </c>
      <c r="F8" s="15" t="s">
        <v>670</v>
      </c>
      <c r="G8" s="72">
        <v>1</v>
      </c>
      <c r="H8" s="30" t="s">
        <v>130</v>
      </c>
      <c r="I8" s="73" t="s">
        <v>444</v>
      </c>
    </row>
    <row r="9" spans="1:9" s="17" customFormat="1" ht="82.5" customHeight="1">
      <c r="A9" s="11">
        <v>8</v>
      </c>
      <c r="B9" s="24" t="s">
        <v>445</v>
      </c>
      <c r="C9" s="12" t="s">
        <v>446</v>
      </c>
      <c r="D9" s="13" t="s">
        <v>447</v>
      </c>
      <c r="E9" s="15" t="s">
        <v>676</v>
      </c>
      <c r="F9" s="15" t="s">
        <v>670</v>
      </c>
      <c r="G9" s="72">
        <v>5</v>
      </c>
      <c r="H9" s="30" t="s">
        <v>130</v>
      </c>
      <c r="I9" s="73"/>
    </row>
    <row r="10" spans="1:9" s="17" customFormat="1" ht="83.25" customHeight="1">
      <c r="A10" s="11">
        <v>9</v>
      </c>
      <c r="B10" s="24" t="s">
        <v>448</v>
      </c>
      <c r="C10" s="47" t="s">
        <v>449</v>
      </c>
      <c r="D10" s="13" t="s">
        <v>447</v>
      </c>
      <c r="E10" s="15" t="s">
        <v>676</v>
      </c>
      <c r="F10" s="15" t="s">
        <v>677</v>
      </c>
      <c r="G10" s="72">
        <v>5</v>
      </c>
      <c r="H10" s="30" t="s">
        <v>450</v>
      </c>
      <c r="I10" s="14"/>
    </row>
    <row r="11" spans="1:9" s="17" customFormat="1" ht="83.25" customHeight="1">
      <c r="A11" s="11">
        <v>10</v>
      </c>
      <c r="B11" s="24" t="s">
        <v>451</v>
      </c>
      <c r="C11" s="12" t="s">
        <v>452</v>
      </c>
      <c r="D11" s="13" t="s">
        <v>447</v>
      </c>
      <c r="E11" s="15" t="s">
        <v>453</v>
      </c>
      <c r="F11" s="15" t="s">
        <v>677</v>
      </c>
      <c r="G11" s="72">
        <v>5</v>
      </c>
      <c r="H11" s="20" t="s">
        <v>450</v>
      </c>
      <c r="I11" s="73"/>
    </row>
    <row r="12" spans="1:9" s="17" customFormat="1" ht="83.25" customHeight="1">
      <c r="A12" s="11">
        <v>11</v>
      </c>
      <c r="B12" s="24" t="s">
        <v>454</v>
      </c>
      <c r="C12" s="12" t="s">
        <v>455</v>
      </c>
      <c r="D12" s="13" t="s">
        <v>447</v>
      </c>
      <c r="E12" s="15" t="s">
        <v>453</v>
      </c>
      <c r="F12" s="15" t="s">
        <v>670</v>
      </c>
      <c r="G12" s="72">
        <v>5</v>
      </c>
      <c r="H12" s="20" t="s">
        <v>450</v>
      </c>
      <c r="I12" s="73"/>
    </row>
    <row r="13" spans="1:9" s="17" customFormat="1" ht="83.25" customHeight="1">
      <c r="A13" s="11">
        <v>12</v>
      </c>
      <c r="B13" s="24" t="s">
        <v>456</v>
      </c>
      <c r="C13" s="12" t="s">
        <v>457</v>
      </c>
      <c r="D13" s="13" t="s">
        <v>447</v>
      </c>
      <c r="E13" s="15" t="s">
        <v>453</v>
      </c>
      <c r="F13" s="15" t="s">
        <v>670</v>
      </c>
      <c r="G13" s="72">
        <v>5</v>
      </c>
      <c r="H13" s="20" t="s">
        <v>450</v>
      </c>
      <c r="I13" s="73"/>
    </row>
    <row r="14" spans="1:9" s="48" customFormat="1" ht="74.25" customHeight="1">
      <c r="A14" s="11">
        <v>13</v>
      </c>
      <c r="B14" s="24" t="s">
        <v>458</v>
      </c>
      <c r="C14" s="12" t="s">
        <v>459</v>
      </c>
      <c r="D14" s="13" t="s">
        <v>460</v>
      </c>
      <c r="E14" s="20" t="s">
        <v>121</v>
      </c>
      <c r="F14" s="15" t="s">
        <v>670</v>
      </c>
      <c r="G14" s="72">
        <v>1</v>
      </c>
      <c r="H14" s="13" t="s">
        <v>130</v>
      </c>
      <c r="I14" s="12" t="s">
        <v>461</v>
      </c>
    </row>
    <row r="15" spans="1:9" s="48" customFormat="1" ht="75.75" customHeight="1">
      <c r="A15" s="11">
        <v>14</v>
      </c>
      <c r="B15" s="24" t="s">
        <v>462</v>
      </c>
      <c r="C15" s="32" t="s">
        <v>463</v>
      </c>
      <c r="D15" s="13" t="s">
        <v>460</v>
      </c>
      <c r="E15" s="20" t="s">
        <v>121</v>
      </c>
      <c r="F15" s="15" t="s">
        <v>670</v>
      </c>
      <c r="G15" s="72">
        <v>1</v>
      </c>
      <c r="H15" s="13" t="s">
        <v>130</v>
      </c>
      <c r="I15" s="12" t="s">
        <v>464</v>
      </c>
    </row>
    <row r="16" spans="1:9" s="16" customFormat="1" ht="75" customHeight="1">
      <c r="A16" s="11">
        <v>15</v>
      </c>
      <c r="B16" s="31" t="s">
        <v>465</v>
      </c>
      <c r="C16" s="12" t="s">
        <v>466</v>
      </c>
      <c r="D16" s="13" t="s">
        <v>467</v>
      </c>
      <c r="E16" s="15" t="s">
        <v>129</v>
      </c>
      <c r="F16" s="15" t="s">
        <v>670</v>
      </c>
      <c r="G16" s="229">
        <v>3</v>
      </c>
      <c r="H16" s="20" t="s">
        <v>468</v>
      </c>
      <c r="I16" s="19"/>
    </row>
    <row r="17" spans="1:9" s="16" customFormat="1" ht="75.75" customHeight="1">
      <c r="A17" s="11">
        <v>16</v>
      </c>
      <c r="B17" s="31" t="s">
        <v>465</v>
      </c>
      <c r="C17" s="12" t="s">
        <v>469</v>
      </c>
      <c r="D17" s="13" t="s">
        <v>467</v>
      </c>
      <c r="E17" s="15" t="s">
        <v>129</v>
      </c>
      <c r="F17" s="15" t="s">
        <v>670</v>
      </c>
      <c r="G17" s="230"/>
      <c r="H17" s="20" t="s">
        <v>468</v>
      </c>
      <c r="I17" s="19"/>
    </row>
    <row r="18" spans="1:9" s="17" customFormat="1" ht="72.75" customHeight="1">
      <c r="A18" s="11">
        <v>17</v>
      </c>
      <c r="B18" s="20" t="s">
        <v>698</v>
      </c>
      <c r="C18" s="12" t="s">
        <v>697</v>
      </c>
      <c r="D18" s="13" t="s">
        <v>470</v>
      </c>
      <c r="E18" s="15" t="s">
        <v>121</v>
      </c>
      <c r="F18" s="15" t="s">
        <v>670</v>
      </c>
      <c r="G18" s="226">
        <v>2</v>
      </c>
      <c r="H18" s="30" t="s">
        <v>130</v>
      </c>
      <c r="I18" s="19"/>
    </row>
    <row r="19" spans="1:9" s="17" customFormat="1" ht="82.5" customHeight="1">
      <c r="A19" s="11">
        <v>18</v>
      </c>
      <c r="B19" s="24" t="s">
        <v>698</v>
      </c>
      <c r="C19" s="12" t="s">
        <v>471</v>
      </c>
      <c r="D19" s="13" t="s">
        <v>470</v>
      </c>
      <c r="E19" s="15" t="s">
        <v>121</v>
      </c>
      <c r="F19" s="15" t="s">
        <v>670</v>
      </c>
      <c r="G19" s="230"/>
      <c r="H19" s="30" t="s">
        <v>130</v>
      </c>
      <c r="I19" s="19"/>
    </row>
    <row r="20" spans="1:9" s="17" customFormat="1" ht="87" customHeight="1">
      <c r="A20" s="11">
        <v>19</v>
      </c>
      <c r="B20" s="24" t="s">
        <v>472</v>
      </c>
      <c r="C20" s="12" t="s">
        <v>473</v>
      </c>
      <c r="D20" s="13" t="s">
        <v>470</v>
      </c>
      <c r="E20" s="15" t="s">
        <v>121</v>
      </c>
      <c r="F20" s="15" t="s">
        <v>678</v>
      </c>
      <c r="G20" s="45">
        <v>1</v>
      </c>
      <c r="H20" s="30" t="s">
        <v>130</v>
      </c>
      <c r="I20" s="19"/>
    </row>
    <row r="21" spans="1:9" s="17" customFormat="1" ht="65.25" customHeight="1">
      <c r="A21" s="11">
        <v>20</v>
      </c>
      <c r="B21" s="24" t="s">
        <v>122</v>
      </c>
      <c r="C21" s="12" t="s">
        <v>474</v>
      </c>
      <c r="D21" s="13" t="s">
        <v>475</v>
      </c>
      <c r="E21" s="15" t="s">
        <v>121</v>
      </c>
      <c r="F21" s="15" t="s">
        <v>670</v>
      </c>
      <c r="G21" s="231">
        <v>4</v>
      </c>
      <c r="H21" s="233" t="s">
        <v>476</v>
      </c>
      <c r="I21" s="19" t="s">
        <v>477</v>
      </c>
    </row>
    <row r="22" spans="1:9" s="17" customFormat="1" ht="77.25" customHeight="1">
      <c r="A22" s="11">
        <v>21</v>
      </c>
      <c r="B22" s="24" t="s">
        <v>123</v>
      </c>
      <c r="C22" s="12" t="s">
        <v>478</v>
      </c>
      <c r="D22" s="13" t="s">
        <v>475</v>
      </c>
      <c r="E22" s="15" t="s">
        <v>121</v>
      </c>
      <c r="F22" s="15" t="s">
        <v>670</v>
      </c>
      <c r="G22" s="232"/>
      <c r="H22" s="234"/>
      <c r="I22" s="19" t="s">
        <v>479</v>
      </c>
    </row>
    <row r="23" spans="1:9" s="17" customFormat="1" ht="91.5" customHeight="1">
      <c r="A23" s="11">
        <v>22</v>
      </c>
      <c r="B23" s="24" t="s">
        <v>480</v>
      </c>
      <c r="C23" s="12" t="s">
        <v>481</v>
      </c>
      <c r="D23" s="13" t="s">
        <v>475</v>
      </c>
      <c r="E23" s="15" t="s">
        <v>121</v>
      </c>
      <c r="F23" s="15" t="s">
        <v>670</v>
      </c>
      <c r="G23" s="232"/>
      <c r="H23" s="234"/>
      <c r="I23" s="19" t="s">
        <v>482</v>
      </c>
    </row>
    <row r="24" spans="1:9" s="17" customFormat="1" ht="78.75" customHeight="1">
      <c r="A24" s="11">
        <v>23</v>
      </c>
      <c r="B24" s="24" t="s">
        <v>483</v>
      </c>
      <c r="C24" s="12" t="s">
        <v>484</v>
      </c>
      <c r="D24" s="13" t="s">
        <v>475</v>
      </c>
      <c r="E24" s="15" t="s">
        <v>121</v>
      </c>
      <c r="F24" s="15" t="s">
        <v>670</v>
      </c>
      <c r="G24" s="232"/>
      <c r="H24" s="234"/>
      <c r="I24" s="19" t="s">
        <v>485</v>
      </c>
    </row>
    <row r="25" spans="1:9" s="17" customFormat="1" ht="88.5" customHeight="1">
      <c r="A25" s="11">
        <v>24</v>
      </c>
      <c r="B25" s="20" t="s">
        <v>486</v>
      </c>
      <c r="C25" s="12" t="s">
        <v>487</v>
      </c>
      <c r="D25" s="22" t="s">
        <v>475</v>
      </c>
      <c r="E25" s="18" t="s">
        <v>124</v>
      </c>
      <c r="F25" s="15" t="s">
        <v>670</v>
      </c>
      <c r="G25" s="230"/>
      <c r="H25" s="235"/>
      <c r="I25" s="19" t="s">
        <v>488</v>
      </c>
    </row>
    <row r="26" spans="1:9" s="55" customFormat="1" ht="72" customHeight="1">
      <c r="A26" s="11">
        <v>25</v>
      </c>
      <c r="B26" s="58" t="s">
        <v>489</v>
      </c>
      <c r="C26" s="54" t="s">
        <v>490</v>
      </c>
      <c r="D26" s="50" t="s">
        <v>491</v>
      </c>
      <c r="E26" s="51" t="s">
        <v>453</v>
      </c>
      <c r="F26" s="51" t="s">
        <v>670</v>
      </c>
      <c r="G26" s="52">
        <v>1</v>
      </c>
      <c r="H26" s="53" t="s">
        <v>468</v>
      </c>
      <c r="I26" s="54" t="s">
        <v>492</v>
      </c>
    </row>
    <row r="27" spans="1:9" s="17" customFormat="1" ht="69.75" customHeight="1">
      <c r="A27" s="11">
        <v>26</v>
      </c>
      <c r="B27" s="56" t="s">
        <v>493</v>
      </c>
      <c r="C27" s="12" t="s">
        <v>494</v>
      </c>
      <c r="D27" s="13" t="s">
        <v>495</v>
      </c>
      <c r="E27" s="15" t="s">
        <v>129</v>
      </c>
      <c r="F27" s="15" t="s">
        <v>670</v>
      </c>
      <c r="G27" s="229" t="s">
        <v>671</v>
      </c>
      <c r="H27" s="20" t="s">
        <v>130</v>
      </c>
      <c r="I27" s="12" t="s">
        <v>496</v>
      </c>
    </row>
    <row r="28" spans="1:9" s="17" customFormat="1" ht="69.75" customHeight="1">
      <c r="A28" s="11">
        <v>27</v>
      </c>
      <c r="B28" s="56" t="s">
        <v>493</v>
      </c>
      <c r="C28" s="47" t="s">
        <v>497</v>
      </c>
      <c r="D28" s="13" t="s">
        <v>495</v>
      </c>
      <c r="E28" s="15" t="s">
        <v>129</v>
      </c>
      <c r="F28" s="15" t="s">
        <v>498</v>
      </c>
      <c r="G28" s="236"/>
      <c r="H28" s="20" t="s">
        <v>130</v>
      </c>
      <c r="I28" s="12" t="s">
        <v>496</v>
      </c>
    </row>
    <row r="29" spans="1:9" s="17" customFormat="1" ht="73.5" customHeight="1">
      <c r="A29" s="11">
        <v>28</v>
      </c>
      <c r="B29" s="56" t="s">
        <v>493</v>
      </c>
      <c r="C29" s="12" t="s">
        <v>499</v>
      </c>
      <c r="D29" s="20" t="s">
        <v>495</v>
      </c>
      <c r="E29" s="15" t="s">
        <v>129</v>
      </c>
      <c r="F29" s="15" t="s">
        <v>670</v>
      </c>
      <c r="G29" s="236"/>
      <c r="H29" s="20" t="s">
        <v>130</v>
      </c>
      <c r="I29" s="12" t="s">
        <v>496</v>
      </c>
    </row>
    <row r="30" spans="1:9" s="17" customFormat="1" ht="73.5" customHeight="1">
      <c r="A30" s="11">
        <v>29</v>
      </c>
      <c r="B30" s="56" t="s">
        <v>493</v>
      </c>
      <c r="C30" s="12" t="s">
        <v>500</v>
      </c>
      <c r="D30" s="20" t="s">
        <v>495</v>
      </c>
      <c r="E30" s="15" t="s">
        <v>129</v>
      </c>
      <c r="F30" s="15" t="s">
        <v>670</v>
      </c>
      <c r="G30" s="237"/>
      <c r="H30" s="20" t="s">
        <v>130</v>
      </c>
      <c r="I30" s="12" t="s">
        <v>496</v>
      </c>
    </row>
    <row r="31" spans="1:9" s="17" customFormat="1" ht="73.5" customHeight="1">
      <c r="A31" s="11">
        <v>30</v>
      </c>
      <c r="B31" s="24" t="s">
        <v>679</v>
      </c>
      <c r="C31" s="12" t="s">
        <v>680</v>
      </c>
      <c r="D31" s="20" t="s">
        <v>681</v>
      </c>
      <c r="E31" s="15" t="s">
        <v>129</v>
      </c>
      <c r="F31" s="15" t="s">
        <v>670</v>
      </c>
      <c r="G31" s="229">
        <v>3</v>
      </c>
      <c r="H31" s="24" t="s">
        <v>468</v>
      </c>
      <c r="I31" s="12"/>
    </row>
    <row r="32" spans="1:9" s="17" customFormat="1" ht="72.75" customHeight="1">
      <c r="A32" s="11">
        <v>31</v>
      </c>
      <c r="B32" s="24" t="s">
        <v>682</v>
      </c>
      <c r="C32" s="12" t="s">
        <v>683</v>
      </c>
      <c r="D32" s="31" t="s">
        <v>681</v>
      </c>
      <c r="E32" s="18" t="s">
        <v>129</v>
      </c>
      <c r="F32" s="15" t="s">
        <v>670</v>
      </c>
      <c r="G32" s="237"/>
      <c r="H32" s="24" t="s">
        <v>468</v>
      </c>
      <c r="I32" s="74"/>
    </row>
    <row r="33" spans="1:9" s="17" customFormat="1" ht="75" customHeight="1">
      <c r="A33" s="21">
        <v>32</v>
      </c>
      <c r="B33" s="20" t="s">
        <v>501</v>
      </c>
      <c r="C33" s="12" t="s">
        <v>502</v>
      </c>
      <c r="D33" s="22" t="s">
        <v>503</v>
      </c>
      <c r="E33" s="18" t="s">
        <v>129</v>
      </c>
      <c r="F33" s="23" t="s">
        <v>439</v>
      </c>
      <c r="G33" s="72">
        <v>1</v>
      </c>
      <c r="H33" s="24" t="s">
        <v>468</v>
      </c>
      <c r="I33" s="14"/>
    </row>
    <row r="34" spans="1:9" s="16" customFormat="1" ht="74.25" customHeight="1">
      <c r="A34" s="21">
        <v>33</v>
      </c>
      <c r="B34" s="24" t="s">
        <v>504</v>
      </c>
      <c r="C34" s="12" t="s">
        <v>505</v>
      </c>
      <c r="D34" s="22" t="s">
        <v>506</v>
      </c>
      <c r="E34" s="18" t="s">
        <v>669</v>
      </c>
      <c r="F34" s="15" t="s">
        <v>670</v>
      </c>
      <c r="G34" s="229">
        <v>2</v>
      </c>
      <c r="H34" s="71" t="s">
        <v>130</v>
      </c>
      <c r="I34" s="240" t="s">
        <v>507</v>
      </c>
    </row>
    <row r="35" spans="1:9" s="16" customFormat="1" ht="74.25" customHeight="1">
      <c r="A35" s="21">
        <v>34</v>
      </c>
      <c r="B35" s="24" t="s">
        <v>504</v>
      </c>
      <c r="C35" s="12" t="s">
        <v>508</v>
      </c>
      <c r="D35" s="22" t="s">
        <v>506</v>
      </c>
      <c r="E35" s="18" t="s">
        <v>669</v>
      </c>
      <c r="F35" s="15" t="s">
        <v>670</v>
      </c>
      <c r="G35" s="238"/>
      <c r="H35" s="71" t="s">
        <v>130</v>
      </c>
      <c r="I35" s="241"/>
    </row>
    <row r="36" spans="1:9" s="16" customFormat="1" ht="74.25" customHeight="1">
      <c r="A36" s="21">
        <v>35</v>
      </c>
      <c r="B36" s="24" t="s">
        <v>504</v>
      </c>
      <c r="C36" s="12" t="s">
        <v>509</v>
      </c>
      <c r="D36" s="22" t="s">
        <v>506</v>
      </c>
      <c r="E36" s="18" t="s">
        <v>669</v>
      </c>
      <c r="F36" s="15" t="s">
        <v>670</v>
      </c>
      <c r="G36" s="238"/>
      <c r="H36" s="71" t="s">
        <v>130</v>
      </c>
      <c r="I36" s="241"/>
    </row>
    <row r="37" spans="1:9" s="16" customFormat="1" ht="73.5" customHeight="1">
      <c r="A37" s="21">
        <v>36</v>
      </c>
      <c r="B37" s="24" t="s">
        <v>504</v>
      </c>
      <c r="C37" s="12" t="s">
        <v>510</v>
      </c>
      <c r="D37" s="22" t="s">
        <v>506</v>
      </c>
      <c r="E37" s="18" t="s">
        <v>669</v>
      </c>
      <c r="F37" s="15" t="s">
        <v>670</v>
      </c>
      <c r="G37" s="239"/>
      <c r="H37" s="24" t="s">
        <v>130</v>
      </c>
      <c r="I37" s="242"/>
    </row>
    <row r="38" spans="1:9" s="55" customFormat="1" ht="86.25" customHeight="1">
      <c r="A38" s="21">
        <v>37</v>
      </c>
      <c r="B38" s="53" t="s">
        <v>512</v>
      </c>
      <c r="C38" s="54" t="s">
        <v>513</v>
      </c>
      <c r="D38" s="57" t="s">
        <v>125</v>
      </c>
      <c r="E38" s="49" t="s">
        <v>669</v>
      </c>
      <c r="F38" s="51" t="s">
        <v>670</v>
      </c>
      <c r="G38" s="243">
        <v>4</v>
      </c>
      <c r="H38" s="58" t="s">
        <v>514</v>
      </c>
      <c r="I38" s="54" t="s">
        <v>515</v>
      </c>
    </row>
    <row r="39" spans="1:9" s="55" customFormat="1" ht="86.25" customHeight="1">
      <c r="A39" s="21">
        <v>38</v>
      </c>
      <c r="B39" s="53" t="s">
        <v>516</v>
      </c>
      <c r="C39" s="54" t="s">
        <v>517</v>
      </c>
      <c r="D39" s="57" t="s">
        <v>125</v>
      </c>
      <c r="E39" s="49" t="s">
        <v>669</v>
      </c>
      <c r="F39" s="51" t="s">
        <v>670</v>
      </c>
      <c r="G39" s="244"/>
      <c r="H39" s="58" t="s">
        <v>514</v>
      </c>
      <c r="I39" s="54" t="s">
        <v>518</v>
      </c>
    </row>
    <row r="40" spans="1:9" s="55" customFormat="1" ht="86.25" customHeight="1">
      <c r="A40" s="21">
        <v>39</v>
      </c>
      <c r="B40" s="53" t="s">
        <v>519</v>
      </c>
      <c r="C40" s="54" t="s">
        <v>520</v>
      </c>
      <c r="D40" s="57" t="s">
        <v>684</v>
      </c>
      <c r="E40" s="49" t="s">
        <v>669</v>
      </c>
      <c r="F40" s="51" t="s">
        <v>670</v>
      </c>
      <c r="G40" s="245"/>
      <c r="H40" s="58" t="s">
        <v>514</v>
      </c>
      <c r="I40" s="54" t="s">
        <v>521</v>
      </c>
    </row>
    <row r="41" spans="1:9" s="17" customFormat="1" ht="86.25" customHeight="1">
      <c r="A41" s="21">
        <v>40</v>
      </c>
      <c r="B41" s="24" t="s">
        <v>522</v>
      </c>
      <c r="C41" s="12" t="s">
        <v>523</v>
      </c>
      <c r="D41" s="22" t="s">
        <v>524</v>
      </c>
      <c r="E41" s="18" t="s">
        <v>669</v>
      </c>
      <c r="F41" s="15" t="s">
        <v>670</v>
      </c>
      <c r="G41" s="33">
        <v>2</v>
      </c>
      <c r="H41" s="24" t="s">
        <v>511</v>
      </c>
      <c r="I41" s="19" t="s">
        <v>525</v>
      </c>
    </row>
    <row r="42" spans="1:9" s="17" customFormat="1" ht="86.25" customHeight="1">
      <c r="A42" s="21">
        <v>41</v>
      </c>
      <c r="B42" s="59" t="s">
        <v>526</v>
      </c>
      <c r="C42" s="68" t="s">
        <v>527</v>
      </c>
      <c r="D42" s="22" t="s">
        <v>524</v>
      </c>
      <c r="E42" s="18" t="s">
        <v>669</v>
      </c>
      <c r="F42" s="15" t="s">
        <v>685</v>
      </c>
      <c r="G42" s="44">
        <v>1</v>
      </c>
      <c r="H42" s="24" t="s">
        <v>468</v>
      </c>
      <c r="I42" s="68" t="s">
        <v>528</v>
      </c>
    </row>
    <row r="43" spans="1:9" s="17" customFormat="1" ht="86.25" customHeight="1">
      <c r="A43" s="21">
        <v>42</v>
      </c>
      <c r="B43" s="24" t="s">
        <v>529</v>
      </c>
      <c r="C43" s="12" t="s">
        <v>530</v>
      </c>
      <c r="D43" s="22" t="s">
        <v>531</v>
      </c>
      <c r="E43" s="18" t="s">
        <v>129</v>
      </c>
      <c r="F43" s="18" t="s">
        <v>532</v>
      </c>
      <c r="G43" s="60" t="s">
        <v>686</v>
      </c>
      <c r="H43" s="24" t="s">
        <v>687</v>
      </c>
      <c r="I43" s="12" t="s">
        <v>533</v>
      </c>
    </row>
    <row r="44" spans="1:9" s="17" customFormat="1" ht="86.25" customHeight="1">
      <c r="A44" s="21">
        <v>43</v>
      </c>
      <c r="B44" s="24" t="s">
        <v>529</v>
      </c>
      <c r="C44" s="12" t="s">
        <v>534</v>
      </c>
      <c r="D44" s="22" t="s">
        <v>531</v>
      </c>
      <c r="E44" s="18" t="s">
        <v>129</v>
      </c>
      <c r="F44" s="18" t="s">
        <v>532</v>
      </c>
      <c r="G44" s="61" t="s">
        <v>686</v>
      </c>
      <c r="H44" s="24" t="s">
        <v>687</v>
      </c>
      <c r="I44" s="12" t="s">
        <v>533</v>
      </c>
    </row>
    <row r="45" spans="1:9" s="17" customFormat="1" ht="86.25" customHeight="1">
      <c r="A45" s="21">
        <v>44</v>
      </c>
      <c r="B45" s="24" t="s">
        <v>529</v>
      </c>
      <c r="C45" s="12" t="s">
        <v>535</v>
      </c>
      <c r="D45" s="22" t="s">
        <v>531</v>
      </c>
      <c r="E45" s="18" t="s">
        <v>688</v>
      </c>
      <c r="F45" s="18" t="s">
        <v>536</v>
      </c>
      <c r="G45" s="34" t="s">
        <v>686</v>
      </c>
      <c r="H45" s="24" t="s">
        <v>687</v>
      </c>
      <c r="I45" s="12" t="s">
        <v>537</v>
      </c>
    </row>
    <row r="46" spans="1:9" s="17" customFormat="1" ht="86.25" customHeight="1">
      <c r="A46" s="21">
        <v>45</v>
      </c>
      <c r="B46" s="31" t="s">
        <v>538</v>
      </c>
      <c r="C46" s="12" t="s">
        <v>539</v>
      </c>
      <c r="D46" s="13" t="s">
        <v>540</v>
      </c>
      <c r="E46" s="15" t="s">
        <v>453</v>
      </c>
      <c r="F46" s="15" t="s">
        <v>670</v>
      </c>
      <c r="G46" s="72">
        <v>2</v>
      </c>
      <c r="H46" s="20" t="s">
        <v>130</v>
      </c>
      <c r="I46" s="12"/>
    </row>
    <row r="47" spans="1:9" s="17" customFormat="1" ht="84" customHeight="1">
      <c r="A47" s="21">
        <v>46</v>
      </c>
      <c r="B47" s="24" t="s">
        <v>541</v>
      </c>
      <c r="C47" s="12" t="s">
        <v>542</v>
      </c>
      <c r="D47" s="22" t="s">
        <v>543</v>
      </c>
      <c r="E47" s="18" t="s">
        <v>676</v>
      </c>
      <c r="F47" s="18" t="s">
        <v>439</v>
      </c>
      <c r="G47" s="45">
        <v>2</v>
      </c>
      <c r="H47" s="24" t="s">
        <v>130</v>
      </c>
      <c r="I47" s="12" t="s">
        <v>545</v>
      </c>
    </row>
    <row r="48" spans="1:9" s="17" customFormat="1" ht="84" customHeight="1">
      <c r="A48" s="21">
        <v>47</v>
      </c>
      <c r="B48" s="24" t="s">
        <v>546</v>
      </c>
      <c r="C48" s="12" t="s">
        <v>547</v>
      </c>
      <c r="D48" s="22" t="s">
        <v>543</v>
      </c>
      <c r="E48" s="18" t="s">
        <v>676</v>
      </c>
      <c r="F48" s="18" t="s">
        <v>439</v>
      </c>
      <c r="G48" s="72">
        <v>2</v>
      </c>
      <c r="H48" s="24" t="s">
        <v>130</v>
      </c>
      <c r="I48" s="12" t="s">
        <v>548</v>
      </c>
    </row>
    <row r="49" spans="1:9" s="17" customFormat="1" ht="84" customHeight="1">
      <c r="A49" s="21">
        <v>48</v>
      </c>
      <c r="B49" s="71" t="s">
        <v>549</v>
      </c>
      <c r="C49" s="75" t="s">
        <v>550</v>
      </c>
      <c r="D49" s="62" t="s">
        <v>551</v>
      </c>
      <c r="E49" s="69" t="s">
        <v>676</v>
      </c>
      <c r="F49" s="69" t="s">
        <v>439</v>
      </c>
      <c r="G49" s="70">
        <v>4</v>
      </c>
      <c r="H49" s="62" t="s">
        <v>130</v>
      </c>
      <c r="I49" s="63" t="s">
        <v>552</v>
      </c>
    </row>
    <row r="50" spans="1:9" s="17" customFormat="1" ht="95.25" customHeight="1">
      <c r="A50" s="21">
        <v>49</v>
      </c>
      <c r="B50" s="24" t="s">
        <v>553</v>
      </c>
      <c r="C50" s="14" t="s">
        <v>554</v>
      </c>
      <c r="D50" s="22" t="s">
        <v>689</v>
      </c>
      <c r="E50" s="18" t="s">
        <v>669</v>
      </c>
      <c r="F50" s="18" t="s">
        <v>690</v>
      </c>
      <c r="G50" s="229">
        <v>3</v>
      </c>
      <c r="H50" s="24" t="s">
        <v>555</v>
      </c>
      <c r="I50" s="12"/>
    </row>
    <row r="51" spans="1:9" s="17" customFormat="1" ht="94.5" customHeight="1">
      <c r="A51" s="21">
        <v>50</v>
      </c>
      <c r="B51" s="24" t="s">
        <v>553</v>
      </c>
      <c r="C51" s="76" t="s">
        <v>556</v>
      </c>
      <c r="D51" s="22" t="s">
        <v>557</v>
      </c>
      <c r="E51" s="18" t="s">
        <v>669</v>
      </c>
      <c r="F51" s="18" t="s">
        <v>690</v>
      </c>
      <c r="G51" s="239"/>
      <c r="H51" s="24" t="s">
        <v>555</v>
      </c>
      <c r="I51" s="12"/>
    </row>
    <row r="52" spans="1:9" s="48" customFormat="1" ht="83.25" customHeight="1">
      <c r="A52" s="21">
        <v>51</v>
      </c>
      <c r="B52" s="24" t="s">
        <v>558</v>
      </c>
      <c r="C52" s="12" t="s">
        <v>559</v>
      </c>
      <c r="D52" s="22" t="s">
        <v>560</v>
      </c>
      <c r="E52" s="18" t="s">
        <v>688</v>
      </c>
      <c r="F52" s="18" t="s">
        <v>690</v>
      </c>
      <c r="G52" s="72">
        <v>1</v>
      </c>
      <c r="H52" s="24" t="s">
        <v>561</v>
      </c>
      <c r="I52" s="12" t="s">
        <v>127</v>
      </c>
    </row>
    <row r="53" spans="1:9" s="48" customFormat="1" ht="83.25" customHeight="1">
      <c r="A53" s="21">
        <v>52</v>
      </c>
      <c r="B53" s="24" t="s">
        <v>128</v>
      </c>
      <c r="C53" s="12" t="s">
        <v>562</v>
      </c>
      <c r="D53" s="22" t="s">
        <v>691</v>
      </c>
      <c r="E53" s="18" t="s">
        <v>688</v>
      </c>
      <c r="F53" s="18" t="s">
        <v>690</v>
      </c>
      <c r="G53" s="45">
        <v>1</v>
      </c>
      <c r="H53" s="46" t="s">
        <v>561</v>
      </c>
      <c r="I53" s="12" t="s">
        <v>563</v>
      </c>
    </row>
    <row r="54" spans="1:9" s="48" customFormat="1" ht="83.25" customHeight="1">
      <c r="A54" s="21">
        <v>53</v>
      </c>
      <c r="B54" s="24" t="s">
        <v>128</v>
      </c>
      <c r="C54" s="12" t="s">
        <v>564</v>
      </c>
      <c r="D54" s="22" t="s">
        <v>691</v>
      </c>
      <c r="E54" s="18" t="s">
        <v>688</v>
      </c>
      <c r="F54" s="18" t="s">
        <v>565</v>
      </c>
      <c r="G54" s="72">
        <v>1</v>
      </c>
      <c r="H54" s="24" t="s">
        <v>561</v>
      </c>
      <c r="I54" s="12" t="s">
        <v>126</v>
      </c>
    </row>
    <row r="55" spans="1:9" s="17" customFormat="1" ht="60" customHeight="1">
      <c r="A55" s="21">
        <v>54</v>
      </c>
      <c r="B55" s="24" t="s">
        <v>566</v>
      </c>
      <c r="C55" s="12" t="s">
        <v>567</v>
      </c>
      <c r="D55" s="22" t="s">
        <v>692</v>
      </c>
      <c r="E55" s="18" t="s">
        <v>669</v>
      </c>
      <c r="F55" s="18" t="s">
        <v>568</v>
      </c>
      <c r="G55" s="226">
        <v>5</v>
      </c>
      <c r="H55" s="24" t="s">
        <v>569</v>
      </c>
      <c r="I55" s="14"/>
    </row>
    <row r="56" spans="1:9" s="17" customFormat="1" ht="60" customHeight="1">
      <c r="A56" s="21">
        <v>55</v>
      </c>
      <c r="B56" s="24" t="s">
        <v>566</v>
      </c>
      <c r="C56" s="12" t="s">
        <v>570</v>
      </c>
      <c r="D56" s="22" t="s">
        <v>692</v>
      </c>
      <c r="E56" s="18" t="s">
        <v>669</v>
      </c>
      <c r="F56" s="18" t="s">
        <v>568</v>
      </c>
      <c r="G56" s="227"/>
      <c r="H56" s="24" t="s">
        <v>569</v>
      </c>
      <c r="I56" s="14"/>
    </row>
    <row r="57" spans="1:9" s="17" customFormat="1" ht="60" customHeight="1">
      <c r="A57" s="21">
        <v>56</v>
      </c>
      <c r="B57" s="24" t="s">
        <v>566</v>
      </c>
      <c r="C57" s="12" t="s">
        <v>571</v>
      </c>
      <c r="D57" s="22" t="s">
        <v>692</v>
      </c>
      <c r="E57" s="18" t="s">
        <v>669</v>
      </c>
      <c r="F57" s="18" t="s">
        <v>568</v>
      </c>
      <c r="G57" s="227"/>
      <c r="H57" s="24" t="s">
        <v>569</v>
      </c>
      <c r="I57" s="14"/>
    </row>
    <row r="58" spans="1:9" s="17" customFormat="1" ht="60" customHeight="1">
      <c r="A58" s="21">
        <v>57</v>
      </c>
      <c r="B58" s="24" t="s">
        <v>566</v>
      </c>
      <c r="C58" s="12" t="s">
        <v>572</v>
      </c>
      <c r="D58" s="22" t="s">
        <v>692</v>
      </c>
      <c r="E58" s="18" t="s">
        <v>669</v>
      </c>
      <c r="F58" s="18" t="s">
        <v>568</v>
      </c>
      <c r="G58" s="227"/>
      <c r="H58" s="24" t="s">
        <v>569</v>
      </c>
      <c r="I58" s="12"/>
    </row>
    <row r="59" spans="1:9" s="17" customFormat="1" ht="60" customHeight="1">
      <c r="A59" s="21">
        <v>58</v>
      </c>
      <c r="B59" s="24" t="s">
        <v>566</v>
      </c>
      <c r="C59" s="12" t="s">
        <v>573</v>
      </c>
      <c r="D59" s="22" t="s">
        <v>692</v>
      </c>
      <c r="E59" s="18" t="s">
        <v>669</v>
      </c>
      <c r="F59" s="18" t="s">
        <v>693</v>
      </c>
      <c r="G59" s="228"/>
      <c r="H59" s="24" t="s">
        <v>574</v>
      </c>
      <c r="I59" s="12"/>
    </row>
    <row r="60" spans="1:9" s="17" customFormat="1" ht="118.5" customHeight="1">
      <c r="A60" s="21">
        <v>59</v>
      </c>
      <c r="B60" s="24" t="s">
        <v>575</v>
      </c>
      <c r="C60" s="12" t="s">
        <v>576</v>
      </c>
      <c r="D60" s="24" t="s">
        <v>577</v>
      </c>
      <c r="E60" s="18" t="s">
        <v>688</v>
      </c>
      <c r="F60" s="18" t="s">
        <v>498</v>
      </c>
      <c r="G60" s="44">
        <v>1</v>
      </c>
      <c r="H60" s="13" t="s">
        <v>694</v>
      </c>
      <c r="I60" s="12" t="s">
        <v>578</v>
      </c>
    </row>
    <row r="61" spans="1:9" s="17" customFormat="1" ht="118.5" customHeight="1">
      <c r="A61" s="21">
        <v>60</v>
      </c>
      <c r="B61" s="24" t="s">
        <v>575</v>
      </c>
      <c r="C61" s="12" t="s">
        <v>579</v>
      </c>
      <c r="D61" s="24" t="s">
        <v>577</v>
      </c>
      <c r="E61" s="18" t="s">
        <v>688</v>
      </c>
      <c r="F61" s="18" t="s">
        <v>498</v>
      </c>
      <c r="G61" s="44">
        <v>1</v>
      </c>
      <c r="H61" s="13" t="s">
        <v>694</v>
      </c>
      <c r="I61" s="12" t="s">
        <v>578</v>
      </c>
    </row>
    <row r="62" spans="1:9" s="17" customFormat="1" ht="118.5" customHeight="1">
      <c r="A62" s="21">
        <v>61</v>
      </c>
      <c r="B62" s="24" t="s">
        <v>575</v>
      </c>
      <c r="C62" s="12" t="s">
        <v>580</v>
      </c>
      <c r="D62" s="24" t="s">
        <v>577</v>
      </c>
      <c r="E62" s="18" t="s">
        <v>688</v>
      </c>
      <c r="F62" s="18" t="s">
        <v>498</v>
      </c>
      <c r="G62" s="44">
        <v>1</v>
      </c>
      <c r="H62" s="13" t="s">
        <v>694</v>
      </c>
      <c r="I62" s="12" t="s">
        <v>578</v>
      </c>
    </row>
    <row r="63" spans="1:9" s="17" customFormat="1" ht="118.5" customHeight="1">
      <c r="A63" s="21">
        <v>62</v>
      </c>
      <c r="B63" s="24" t="s">
        <v>575</v>
      </c>
      <c r="C63" s="12" t="s">
        <v>581</v>
      </c>
      <c r="D63" s="24" t="s">
        <v>577</v>
      </c>
      <c r="E63" s="18" t="s">
        <v>688</v>
      </c>
      <c r="F63" s="18" t="s">
        <v>498</v>
      </c>
      <c r="G63" s="44">
        <v>1</v>
      </c>
      <c r="H63" s="13" t="s">
        <v>694</v>
      </c>
      <c r="I63" s="12" t="s">
        <v>578</v>
      </c>
    </row>
    <row r="64" spans="1:9" s="17" customFormat="1" ht="118.5" customHeight="1">
      <c r="A64" s="21">
        <v>63</v>
      </c>
      <c r="B64" s="24" t="s">
        <v>575</v>
      </c>
      <c r="C64" s="12" t="s">
        <v>582</v>
      </c>
      <c r="D64" s="24" t="s">
        <v>577</v>
      </c>
      <c r="E64" s="18" t="s">
        <v>688</v>
      </c>
      <c r="F64" s="18" t="s">
        <v>498</v>
      </c>
      <c r="G64" s="44">
        <v>2</v>
      </c>
      <c r="H64" s="13" t="s">
        <v>130</v>
      </c>
      <c r="I64" s="12" t="s">
        <v>578</v>
      </c>
    </row>
    <row r="65" spans="1:9" s="17" customFormat="1" ht="118.5" customHeight="1">
      <c r="A65" s="21">
        <v>64</v>
      </c>
      <c r="B65" s="24" t="s">
        <v>575</v>
      </c>
      <c r="C65" s="12" t="s">
        <v>583</v>
      </c>
      <c r="D65" s="24" t="s">
        <v>577</v>
      </c>
      <c r="E65" s="18" t="s">
        <v>688</v>
      </c>
      <c r="F65" s="18" t="s">
        <v>498</v>
      </c>
      <c r="G65" s="44">
        <v>1</v>
      </c>
      <c r="H65" s="20" t="s">
        <v>130</v>
      </c>
      <c r="I65" s="12" t="s">
        <v>578</v>
      </c>
    </row>
    <row r="66" spans="1:9" s="17" customFormat="1" ht="118.5" customHeight="1">
      <c r="A66" s="21">
        <v>65</v>
      </c>
      <c r="B66" s="24" t="s">
        <v>575</v>
      </c>
      <c r="C66" s="12" t="s">
        <v>584</v>
      </c>
      <c r="D66" s="24" t="s">
        <v>577</v>
      </c>
      <c r="E66" s="18" t="s">
        <v>688</v>
      </c>
      <c r="F66" s="18" t="s">
        <v>498</v>
      </c>
      <c r="G66" s="44">
        <v>1</v>
      </c>
      <c r="H66" s="20" t="s">
        <v>130</v>
      </c>
      <c r="I66" s="12" t="s">
        <v>585</v>
      </c>
    </row>
    <row r="67" spans="1:9" s="17" customFormat="1" ht="177.75" customHeight="1">
      <c r="A67" s="21">
        <v>66</v>
      </c>
      <c r="B67" s="24" t="s">
        <v>586</v>
      </c>
      <c r="C67" s="12" t="s">
        <v>587</v>
      </c>
      <c r="D67" s="24" t="s">
        <v>588</v>
      </c>
      <c r="E67" s="18" t="s">
        <v>121</v>
      </c>
      <c r="F67" s="18" t="s">
        <v>498</v>
      </c>
      <c r="G67" s="44">
        <v>3</v>
      </c>
      <c r="H67" s="24" t="s">
        <v>589</v>
      </c>
      <c r="I67" s="12" t="s">
        <v>590</v>
      </c>
    </row>
    <row r="68" spans="1:9" s="17" customFormat="1" ht="138" customHeight="1">
      <c r="A68" s="21">
        <v>67</v>
      </c>
      <c r="B68" s="24" t="s">
        <v>591</v>
      </c>
      <c r="C68" s="76" t="s">
        <v>695</v>
      </c>
      <c r="D68" s="24" t="s">
        <v>588</v>
      </c>
      <c r="E68" s="18" t="s">
        <v>121</v>
      </c>
      <c r="F68" s="18" t="s">
        <v>498</v>
      </c>
      <c r="G68" s="44">
        <v>1</v>
      </c>
      <c r="H68" s="24" t="s">
        <v>592</v>
      </c>
      <c r="I68" s="12" t="s">
        <v>593</v>
      </c>
    </row>
    <row r="69" spans="1:9" s="17" customFormat="1" ht="78" customHeight="1">
      <c r="A69" s="21">
        <v>68</v>
      </c>
      <c r="B69" s="24" t="s">
        <v>594</v>
      </c>
      <c r="C69" s="12" t="s">
        <v>595</v>
      </c>
      <c r="D69" s="24" t="s">
        <v>596</v>
      </c>
      <c r="E69" s="18" t="s">
        <v>121</v>
      </c>
      <c r="F69" s="247" t="s">
        <v>498</v>
      </c>
      <c r="G69" s="226">
        <v>3</v>
      </c>
      <c r="H69" s="249" t="s">
        <v>468</v>
      </c>
      <c r="I69" s="12"/>
    </row>
    <row r="70" spans="1:9" s="17" customFormat="1" ht="72.75" customHeight="1">
      <c r="A70" s="21">
        <v>69</v>
      </c>
      <c r="B70" s="24" t="s">
        <v>597</v>
      </c>
      <c r="C70" s="12" t="s">
        <v>598</v>
      </c>
      <c r="D70" s="24" t="s">
        <v>596</v>
      </c>
      <c r="E70" s="18" t="s">
        <v>121</v>
      </c>
      <c r="F70" s="248"/>
      <c r="G70" s="230"/>
      <c r="H70" s="242"/>
      <c r="I70" s="12"/>
    </row>
    <row r="71" spans="1:9" s="17" customFormat="1" ht="93.75" customHeight="1">
      <c r="A71" s="21">
        <v>70</v>
      </c>
      <c r="B71" s="24" t="s">
        <v>599</v>
      </c>
      <c r="C71" s="12" t="s">
        <v>600</v>
      </c>
      <c r="D71" s="22" t="s">
        <v>601</v>
      </c>
      <c r="E71" s="18" t="s">
        <v>121</v>
      </c>
      <c r="F71" s="18" t="s">
        <v>439</v>
      </c>
      <c r="G71" s="72" t="s">
        <v>602</v>
      </c>
      <c r="H71" s="24" t="s">
        <v>603</v>
      </c>
      <c r="I71" s="12"/>
    </row>
    <row r="72" spans="1:9" s="17" customFormat="1" ht="75" customHeight="1">
      <c r="A72" s="21">
        <v>71</v>
      </c>
      <c r="B72" s="24" t="s">
        <v>599</v>
      </c>
      <c r="C72" s="12" t="s">
        <v>604</v>
      </c>
      <c r="D72" s="22" t="s">
        <v>601</v>
      </c>
      <c r="E72" s="18" t="s">
        <v>121</v>
      </c>
      <c r="F72" s="18" t="s">
        <v>439</v>
      </c>
      <c r="G72" s="72" t="s">
        <v>602</v>
      </c>
      <c r="H72" s="24" t="s">
        <v>603</v>
      </c>
      <c r="I72" s="12"/>
    </row>
    <row r="73" spans="1:9" s="17" customFormat="1" ht="72" customHeight="1">
      <c r="A73" s="21">
        <v>72</v>
      </c>
      <c r="B73" s="24" t="s">
        <v>605</v>
      </c>
      <c r="C73" s="12" t="s">
        <v>606</v>
      </c>
      <c r="D73" s="22" t="s">
        <v>607</v>
      </c>
      <c r="E73" s="18" t="s">
        <v>688</v>
      </c>
      <c r="F73" s="18" t="s">
        <v>439</v>
      </c>
      <c r="G73" s="229">
        <v>4</v>
      </c>
      <c r="H73" s="24" t="s">
        <v>134</v>
      </c>
      <c r="I73" s="12" t="s">
        <v>608</v>
      </c>
    </row>
    <row r="74" spans="1:9" s="17" customFormat="1" ht="72" customHeight="1">
      <c r="A74" s="21">
        <v>73</v>
      </c>
      <c r="B74" s="24" t="s">
        <v>609</v>
      </c>
      <c r="C74" s="12" t="s">
        <v>610</v>
      </c>
      <c r="D74" s="22" t="s">
        <v>607</v>
      </c>
      <c r="E74" s="18" t="s">
        <v>688</v>
      </c>
      <c r="F74" s="18" t="s">
        <v>439</v>
      </c>
      <c r="G74" s="232"/>
      <c r="H74" s="24" t="s">
        <v>134</v>
      </c>
      <c r="I74" s="12" t="s">
        <v>608</v>
      </c>
    </row>
    <row r="75" spans="1:9" s="17" customFormat="1" ht="72" customHeight="1">
      <c r="A75" s="21">
        <v>74</v>
      </c>
      <c r="B75" s="24" t="s">
        <v>611</v>
      </c>
      <c r="C75" s="12" t="s">
        <v>612</v>
      </c>
      <c r="D75" s="22" t="s">
        <v>607</v>
      </c>
      <c r="E75" s="18" t="s">
        <v>688</v>
      </c>
      <c r="F75" s="18" t="s">
        <v>439</v>
      </c>
      <c r="G75" s="232"/>
      <c r="H75" s="24" t="s">
        <v>134</v>
      </c>
      <c r="I75" s="12" t="s">
        <v>608</v>
      </c>
    </row>
    <row r="76" spans="1:9" s="17" customFormat="1" ht="72" customHeight="1">
      <c r="A76" s="21">
        <v>75</v>
      </c>
      <c r="B76" s="24" t="s">
        <v>613</v>
      </c>
      <c r="C76" s="12" t="s">
        <v>614</v>
      </c>
      <c r="D76" s="22" t="s">
        <v>607</v>
      </c>
      <c r="E76" s="18" t="s">
        <v>688</v>
      </c>
      <c r="F76" s="18" t="s">
        <v>439</v>
      </c>
      <c r="G76" s="230"/>
      <c r="H76" s="24" t="s">
        <v>134</v>
      </c>
      <c r="I76" s="12" t="s">
        <v>608</v>
      </c>
    </row>
    <row r="77" spans="1:9" s="17" customFormat="1" ht="67.5" customHeight="1">
      <c r="A77" s="21">
        <v>76</v>
      </c>
      <c r="B77" s="24" t="s">
        <v>615</v>
      </c>
      <c r="C77" s="12" t="s">
        <v>616</v>
      </c>
      <c r="D77" s="22" t="s">
        <v>617</v>
      </c>
      <c r="E77" s="18" t="s">
        <v>688</v>
      </c>
      <c r="F77" s="18" t="s">
        <v>439</v>
      </c>
      <c r="G77" s="226">
        <v>4</v>
      </c>
      <c r="H77" s="46" t="s">
        <v>130</v>
      </c>
      <c r="I77" s="12"/>
    </row>
    <row r="78" spans="1:9" s="17" customFormat="1" ht="67.5" customHeight="1">
      <c r="A78" s="21">
        <v>77</v>
      </c>
      <c r="B78" s="24" t="s">
        <v>618</v>
      </c>
      <c r="C78" s="12" t="s">
        <v>619</v>
      </c>
      <c r="D78" s="22" t="s">
        <v>617</v>
      </c>
      <c r="E78" s="18" t="s">
        <v>696</v>
      </c>
      <c r="F78" s="18" t="s">
        <v>544</v>
      </c>
      <c r="G78" s="232"/>
      <c r="H78" s="46" t="s">
        <v>130</v>
      </c>
      <c r="I78" s="12"/>
    </row>
    <row r="79" spans="1:9" s="17" customFormat="1" ht="67.5" customHeight="1">
      <c r="A79" s="21">
        <v>78</v>
      </c>
      <c r="B79" s="24" t="s">
        <v>620</v>
      </c>
      <c r="C79" s="12" t="s">
        <v>621</v>
      </c>
      <c r="D79" s="36" t="s">
        <v>617</v>
      </c>
      <c r="E79" s="37" t="s">
        <v>688</v>
      </c>
      <c r="F79" s="37" t="s">
        <v>544</v>
      </c>
      <c r="G79" s="230"/>
      <c r="H79" s="46" t="s">
        <v>130</v>
      </c>
      <c r="I79" s="35"/>
    </row>
    <row r="80" spans="1:9" s="17" customFormat="1" ht="78" customHeight="1">
      <c r="A80" s="21">
        <v>79</v>
      </c>
      <c r="B80" s="24" t="s">
        <v>622</v>
      </c>
      <c r="C80" s="12" t="s">
        <v>623</v>
      </c>
      <c r="D80" s="22" t="s">
        <v>624</v>
      </c>
      <c r="E80" s="18" t="s">
        <v>676</v>
      </c>
      <c r="F80" s="18" t="s">
        <v>439</v>
      </c>
      <c r="G80" s="45">
        <v>1</v>
      </c>
      <c r="H80" s="24" t="s">
        <v>130</v>
      </c>
      <c r="I80" s="12"/>
    </row>
    <row r="81" spans="1:9" s="17" customFormat="1" ht="129.75" customHeight="1">
      <c r="A81" s="21">
        <v>80</v>
      </c>
      <c r="B81" s="24" t="s">
        <v>625</v>
      </c>
      <c r="C81" s="12" t="s">
        <v>626</v>
      </c>
      <c r="D81" s="22" t="s">
        <v>627</v>
      </c>
      <c r="E81" s="18" t="s">
        <v>669</v>
      </c>
      <c r="F81" s="18" t="s">
        <v>439</v>
      </c>
      <c r="G81" s="226">
        <v>10</v>
      </c>
      <c r="H81" s="24" t="s">
        <v>468</v>
      </c>
      <c r="I81" s="12" t="s">
        <v>135</v>
      </c>
    </row>
    <row r="82" spans="1:9" s="17" customFormat="1" ht="151.5" customHeight="1">
      <c r="A82" s="21">
        <v>81</v>
      </c>
      <c r="B82" s="24" t="s">
        <v>628</v>
      </c>
      <c r="C82" s="12" t="s">
        <v>629</v>
      </c>
      <c r="D82" s="22" t="s">
        <v>627</v>
      </c>
      <c r="E82" s="18" t="s">
        <v>669</v>
      </c>
      <c r="F82" s="18" t="s">
        <v>439</v>
      </c>
      <c r="G82" s="227"/>
      <c r="H82" s="24" t="s">
        <v>468</v>
      </c>
      <c r="I82" s="12" t="s">
        <v>136</v>
      </c>
    </row>
    <row r="83" spans="1:9" s="17" customFormat="1" ht="114" customHeight="1">
      <c r="A83" s="21">
        <v>82</v>
      </c>
      <c r="B83" s="24" t="s">
        <v>630</v>
      </c>
      <c r="C83" s="12" t="s">
        <v>631</v>
      </c>
      <c r="D83" s="22" t="s">
        <v>627</v>
      </c>
      <c r="E83" s="18" t="s">
        <v>669</v>
      </c>
      <c r="F83" s="18" t="s">
        <v>439</v>
      </c>
      <c r="G83" s="227"/>
      <c r="H83" s="24" t="s">
        <v>468</v>
      </c>
      <c r="I83" s="12" t="s">
        <v>137</v>
      </c>
    </row>
    <row r="84" spans="1:9" s="17" customFormat="1" ht="99" customHeight="1">
      <c r="A84" s="21">
        <v>83</v>
      </c>
      <c r="B84" s="24" t="s">
        <v>138</v>
      </c>
      <c r="C84" s="12" t="s">
        <v>632</v>
      </c>
      <c r="D84" s="22" t="s">
        <v>627</v>
      </c>
      <c r="E84" s="18" t="s">
        <v>669</v>
      </c>
      <c r="F84" s="18" t="s">
        <v>439</v>
      </c>
      <c r="G84" s="227"/>
      <c r="H84" s="24" t="s">
        <v>468</v>
      </c>
      <c r="I84" s="12" t="s">
        <v>137</v>
      </c>
    </row>
    <row r="85" spans="1:9" s="17" customFormat="1" ht="105" customHeight="1">
      <c r="A85" s="21">
        <v>84</v>
      </c>
      <c r="B85" s="24" t="s">
        <v>633</v>
      </c>
      <c r="C85" s="63" t="s">
        <v>634</v>
      </c>
      <c r="D85" s="64" t="s">
        <v>627</v>
      </c>
      <c r="E85" s="69" t="s">
        <v>669</v>
      </c>
      <c r="F85" s="69" t="s">
        <v>439</v>
      </c>
      <c r="G85" s="227"/>
      <c r="H85" s="71" t="s">
        <v>468</v>
      </c>
      <c r="I85" s="63" t="s">
        <v>137</v>
      </c>
    </row>
    <row r="86" spans="1:9" s="17" customFormat="1" ht="84" customHeight="1">
      <c r="A86" s="21">
        <v>85</v>
      </c>
      <c r="B86" s="77" t="s">
        <v>635</v>
      </c>
      <c r="C86" s="65" t="s">
        <v>636</v>
      </c>
      <c r="D86" s="22" t="s">
        <v>637</v>
      </c>
      <c r="E86" s="18" t="s">
        <v>129</v>
      </c>
      <c r="F86" s="69" t="s">
        <v>439</v>
      </c>
      <c r="G86" s="66">
        <v>2</v>
      </c>
      <c r="H86" s="24" t="s">
        <v>638</v>
      </c>
      <c r="I86" s="12" t="s">
        <v>639</v>
      </c>
    </row>
    <row r="87" spans="1:9" s="17" customFormat="1" ht="101.25" customHeight="1">
      <c r="A87" s="21">
        <v>86</v>
      </c>
      <c r="B87" s="24" t="s">
        <v>131</v>
      </c>
      <c r="C87" s="12" t="s">
        <v>132</v>
      </c>
      <c r="D87" s="31" t="s">
        <v>640</v>
      </c>
      <c r="E87" s="18" t="s">
        <v>129</v>
      </c>
      <c r="F87" s="69" t="s">
        <v>439</v>
      </c>
      <c r="G87" s="72">
        <v>1</v>
      </c>
      <c r="H87" s="24" t="s">
        <v>133</v>
      </c>
      <c r="I87" s="12" t="s">
        <v>641</v>
      </c>
    </row>
    <row r="88" spans="1:9" s="67" customFormat="1" ht="93.75" customHeight="1">
      <c r="A88" s="11">
        <v>87</v>
      </c>
      <c r="B88" s="24" t="s">
        <v>642</v>
      </c>
      <c r="C88" s="12" t="s">
        <v>643</v>
      </c>
      <c r="D88" s="13" t="s">
        <v>644</v>
      </c>
      <c r="E88" s="15" t="s">
        <v>129</v>
      </c>
      <c r="F88" s="15" t="s">
        <v>645</v>
      </c>
      <c r="G88" s="72">
        <v>1</v>
      </c>
      <c r="H88" s="13" t="s">
        <v>561</v>
      </c>
      <c r="I88" s="14" t="s">
        <v>646</v>
      </c>
    </row>
    <row r="89" spans="1:9" s="17" customFormat="1" ht="96.75" customHeight="1">
      <c r="A89" s="11">
        <v>88</v>
      </c>
      <c r="B89" s="24" t="s">
        <v>647</v>
      </c>
      <c r="C89" s="68" t="s">
        <v>140</v>
      </c>
      <c r="D89" s="22" t="s">
        <v>648</v>
      </c>
      <c r="E89" s="18" t="s">
        <v>649</v>
      </c>
      <c r="F89" s="18" t="s">
        <v>439</v>
      </c>
      <c r="G89" s="246">
        <v>6</v>
      </c>
      <c r="H89" s="24" t="s">
        <v>141</v>
      </c>
      <c r="I89" s="12" t="s">
        <v>142</v>
      </c>
    </row>
    <row r="90" spans="1:9" s="17" customFormat="1" ht="96.75" customHeight="1">
      <c r="A90" s="11">
        <v>89</v>
      </c>
      <c r="B90" s="24" t="s">
        <v>139</v>
      </c>
      <c r="C90" s="68" t="s">
        <v>143</v>
      </c>
      <c r="D90" s="22" t="s">
        <v>648</v>
      </c>
      <c r="E90" s="18" t="s">
        <v>649</v>
      </c>
      <c r="F90" s="18" t="s">
        <v>439</v>
      </c>
      <c r="G90" s="246"/>
      <c r="H90" s="24" t="s">
        <v>141</v>
      </c>
      <c r="I90" s="12" t="s">
        <v>142</v>
      </c>
    </row>
    <row r="91" spans="1:9" s="17" customFormat="1" ht="96.75" customHeight="1">
      <c r="A91" s="11">
        <v>90</v>
      </c>
      <c r="B91" s="24" t="s">
        <v>139</v>
      </c>
      <c r="C91" s="68" t="s">
        <v>650</v>
      </c>
      <c r="D91" s="22" t="s">
        <v>648</v>
      </c>
      <c r="E91" s="18" t="s">
        <v>649</v>
      </c>
      <c r="F91" s="18" t="s">
        <v>439</v>
      </c>
      <c r="G91" s="246"/>
      <c r="H91" s="24" t="s">
        <v>141</v>
      </c>
      <c r="I91" s="12" t="s">
        <v>142</v>
      </c>
    </row>
    <row r="92" spans="1:9" s="17" customFormat="1" ht="96.75" customHeight="1">
      <c r="A92" s="11">
        <v>91</v>
      </c>
      <c r="B92" s="24" t="s">
        <v>651</v>
      </c>
      <c r="C92" s="68" t="s">
        <v>144</v>
      </c>
      <c r="D92" s="22" t="s">
        <v>648</v>
      </c>
      <c r="E92" s="18" t="s">
        <v>649</v>
      </c>
      <c r="F92" s="18" t="s">
        <v>439</v>
      </c>
      <c r="G92" s="246"/>
      <c r="H92" s="24" t="s">
        <v>141</v>
      </c>
      <c r="I92" s="12" t="s">
        <v>142</v>
      </c>
    </row>
    <row r="93" spans="1:9" s="17" customFormat="1" ht="96.75" customHeight="1">
      <c r="A93" s="11">
        <v>92</v>
      </c>
      <c r="B93" s="24" t="s">
        <v>651</v>
      </c>
      <c r="C93" s="68" t="s">
        <v>145</v>
      </c>
      <c r="D93" s="22" t="s">
        <v>648</v>
      </c>
      <c r="E93" s="18" t="s">
        <v>649</v>
      </c>
      <c r="F93" s="18" t="s">
        <v>439</v>
      </c>
      <c r="G93" s="246"/>
      <c r="H93" s="24" t="s">
        <v>652</v>
      </c>
      <c r="I93" s="12" t="s">
        <v>142</v>
      </c>
    </row>
    <row r="94" spans="1:9" s="17" customFormat="1" ht="96.75" customHeight="1">
      <c r="A94" s="11">
        <v>93</v>
      </c>
      <c r="B94" s="24" t="s">
        <v>653</v>
      </c>
      <c r="C94" s="68" t="s">
        <v>654</v>
      </c>
      <c r="D94" s="22" t="s">
        <v>648</v>
      </c>
      <c r="E94" s="18" t="s">
        <v>649</v>
      </c>
      <c r="F94" s="18" t="s">
        <v>439</v>
      </c>
      <c r="G94" s="246"/>
      <c r="H94" s="24" t="s">
        <v>141</v>
      </c>
      <c r="I94" s="12" t="s">
        <v>142</v>
      </c>
    </row>
    <row r="95" ht="24.75">
      <c r="A95" s="78"/>
    </row>
  </sheetData>
  <sheetProtection/>
  <mergeCells count="19">
    <mergeCell ref="G89:G94"/>
    <mergeCell ref="F69:F70"/>
    <mergeCell ref="G69:G70"/>
    <mergeCell ref="H69:H70"/>
    <mergeCell ref="G73:G76"/>
    <mergeCell ref="G77:G79"/>
    <mergeCell ref="G81:G85"/>
    <mergeCell ref="G31:G32"/>
    <mergeCell ref="G34:G37"/>
    <mergeCell ref="I34:I37"/>
    <mergeCell ref="G38:G40"/>
    <mergeCell ref="G50:G51"/>
    <mergeCell ref="G55:G59"/>
    <mergeCell ref="G5:G7"/>
    <mergeCell ref="G16:G17"/>
    <mergeCell ref="G18:G19"/>
    <mergeCell ref="G21:G25"/>
    <mergeCell ref="H21:H25"/>
    <mergeCell ref="G27:G30"/>
  </mergeCells>
  <hyperlinks>
    <hyperlink ref="C89" r:id="rId1" display="http://typhoon.nii.ac.jp/~meh/internship/proj-simsearch.pdf"/>
    <hyperlink ref="C90" r:id="rId2" display="http://typhoon.nii.ac.jp/~meh/internship/proj-outlier.pdf"/>
    <hyperlink ref="C91" r:id="rId3" display="http://typhoon.nii.ac.jp/~meh/internship/proj-pclust.pdf"/>
    <hyperlink ref="C92" r:id="rId4" display="http://typhoon.nii.ac.jp/~meh/internship/proj-qclust.pdf"/>
    <hyperlink ref="C94" r:id="rId5" display="http://typhoon.nii.ac.jp/~meh/internship/proj-features.pdf"/>
    <hyperlink ref="C24" r:id="rId6" display="http://research.nii.ac.jp/il/"/>
    <hyperlink ref="C21" r:id="rId7" display="http://research.nii.ac.jp/il/"/>
    <hyperlink ref="C25" r:id="rId8" display="http://research.nii.ac.jp/il/"/>
    <hyperlink ref="C23" r:id="rId9" display="http://research.nii.ac.jp/il/"/>
    <hyperlink ref="C22" r:id="rId10" display="http://research.nii.ac.jp/il/"/>
    <hyperlink ref="C26" r:id="rId11" display="http://research.nii.ac.jp/~r-koba/en/index.html"/>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D8"/>
  <sheetViews>
    <sheetView zoomScalePageLayoutView="0" workbookViewId="0" topLeftCell="B1">
      <selection activeCell="C11" sqref="C11"/>
    </sheetView>
  </sheetViews>
  <sheetFormatPr defaultColWidth="8.88671875" defaultRowHeight="18.75"/>
  <cols>
    <col min="3" max="3" width="63.88671875" style="0" customWidth="1"/>
  </cols>
  <sheetData>
    <row r="2" spans="2:4" ht="18.75">
      <c r="B2" s="38" t="s">
        <v>150</v>
      </c>
      <c r="C2" s="38" t="s">
        <v>151</v>
      </c>
      <c r="D2" s="38" t="s">
        <v>167</v>
      </c>
    </row>
    <row r="3" spans="2:4" ht="18.75">
      <c r="B3" s="39">
        <v>101</v>
      </c>
      <c r="C3" s="38" t="s">
        <v>425</v>
      </c>
      <c r="D3" s="40" t="s">
        <v>161</v>
      </c>
    </row>
    <row r="4" spans="2:4" ht="18.75">
      <c r="B4" s="39">
        <v>102</v>
      </c>
      <c r="C4" s="38" t="s">
        <v>426</v>
      </c>
      <c r="D4" s="40" t="s">
        <v>162</v>
      </c>
    </row>
    <row r="5" spans="2:4" ht="18.75">
      <c r="B5" s="39">
        <v>103</v>
      </c>
      <c r="C5" s="38" t="s">
        <v>427</v>
      </c>
      <c r="D5" s="40" t="s">
        <v>163</v>
      </c>
    </row>
    <row r="6" spans="2:4" ht="18.75">
      <c r="B6" s="39">
        <v>104</v>
      </c>
      <c r="C6" s="38" t="s">
        <v>168</v>
      </c>
      <c r="D6" s="40" t="s">
        <v>165</v>
      </c>
    </row>
    <row r="7" spans="2:4" ht="18.75">
      <c r="B7" s="39">
        <v>105</v>
      </c>
      <c r="C7" s="38" t="s">
        <v>169</v>
      </c>
      <c r="D7" s="40" t="s">
        <v>164</v>
      </c>
    </row>
    <row r="8" spans="2:4" ht="18.75">
      <c r="B8" s="39">
        <v>106</v>
      </c>
      <c r="C8" s="38" t="s">
        <v>658</v>
      </c>
      <c r="D8" s="40" t="s">
        <v>656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I244"/>
  <sheetViews>
    <sheetView zoomScalePageLayoutView="0" workbookViewId="0" topLeftCell="A64">
      <selection activeCell="C85" sqref="C85"/>
    </sheetView>
  </sheetViews>
  <sheetFormatPr defaultColWidth="8.88671875" defaultRowHeight="18.75"/>
  <cols>
    <col min="3" max="3" width="120.99609375" style="0" customWidth="1"/>
  </cols>
  <sheetData>
    <row r="2" spans="2:9" ht="18.75">
      <c r="B2" t="s">
        <v>158</v>
      </c>
      <c r="C2" t="s">
        <v>421</v>
      </c>
      <c r="E2" t="s">
        <v>419</v>
      </c>
      <c r="F2" t="s">
        <v>422</v>
      </c>
      <c r="G2" t="s">
        <v>150</v>
      </c>
      <c r="H2" t="s">
        <v>420</v>
      </c>
      <c r="I2" t="s">
        <v>422</v>
      </c>
    </row>
    <row r="4" spans="2:9" ht="18.75">
      <c r="B4">
        <v>1</v>
      </c>
      <c r="C4" t="s">
        <v>407</v>
      </c>
      <c r="E4" s="1" t="s">
        <v>45</v>
      </c>
      <c r="G4">
        <v>1</v>
      </c>
      <c r="H4" t="s">
        <v>80</v>
      </c>
      <c r="I4" t="s">
        <v>63</v>
      </c>
    </row>
    <row r="5" spans="2:9" ht="18.75">
      <c r="B5">
        <v>2</v>
      </c>
      <c r="C5" t="s">
        <v>1</v>
      </c>
      <c r="E5" s="1" t="s">
        <v>46</v>
      </c>
      <c r="G5">
        <v>115</v>
      </c>
      <c r="H5" t="s">
        <v>98</v>
      </c>
      <c r="I5" t="s">
        <v>64</v>
      </c>
    </row>
    <row r="6" spans="2:8" ht="18.75">
      <c r="B6">
        <v>3</v>
      </c>
      <c r="C6" t="s">
        <v>173</v>
      </c>
      <c r="G6">
        <v>62</v>
      </c>
      <c r="H6" t="s">
        <v>89</v>
      </c>
    </row>
    <row r="7" spans="2:8" ht="18.75">
      <c r="B7">
        <v>4</v>
      </c>
      <c r="C7" t="s">
        <v>2</v>
      </c>
      <c r="G7">
        <v>200</v>
      </c>
      <c r="H7" t="s">
        <v>47</v>
      </c>
    </row>
    <row r="8" spans="2:8" ht="18.75">
      <c r="B8">
        <v>5</v>
      </c>
      <c r="C8" t="s">
        <v>3</v>
      </c>
      <c r="G8">
        <v>116</v>
      </c>
      <c r="H8" t="s">
        <v>99</v>
      </c>
    </row>
    <row r="9" spans="2:8" ht="18.75">
      <c r="B9">
        <v>6</v>
      </c>
      <c r="C9" t="s">
        <v>4</v>
      </c>
      <c r="G9">
        <v>63</v>
      </c>
      <c r="H9" t="s">
        <v>90</v>
      </c>
    </row>
    <row r="10" spans="2:8" ht="18.75">
      <c r="B10">
        <v>7</v>
      </c>
      <c r="C10" t="s">
        <v>174</v>
      </c>
      <c r="G10">
        <v>226</v>
      </c>
      <c r="H10" t="s">
        <v>48</v>
      </c>
    </row>
    <row r="11" spans="2:8" ht="18.75">
      <c r="B11">
        <v>8</v>
      </c>
      <c r="C11" t="s">
        <v>186</v>
      </c>
      <c r="G11">
        <v>160</v>
      </c>
      <c r="H11" t="s">
        <v>49</v>
      </c>
    </row>
    <row r="12" spans="2:8" ht="18.75">
      <c r="B12">
        <v>9</v>
      </c>
      <c r="C12" t="s">
        <v>187</v>
      </c>
      <c r="G12">
        <v>183</v>
      </c>
      <c r="H12" t="s">
        <v>105</v>
      </c>
    </row>
    <row r="13" spans="2:8" ht="18.75">
      <c r="B13">
        <v>10</v>
      </c>
      <c r="C13" t="s">
        <v>190</v>
      </c>
      <c r="G13">
        <v>2</v>
      </c>
      <c r="H13" t="s">
        <v>81</v>
      </c>
    </row>
    <row r="14" spans="2:8" ht="18.75">
      <c r="B14">
        <v>11</v>
      </c>
      <c r="C14" t="s">
        <v>188</v>
      </c>
      <c r="G14">
        <v>227</v>
      </c>
      <c r="H14" t="s">
        <v>50</v>
      </c>
    </row>
    <row r="15" spans="2:8" ht="18.75">
      <c r="B15">
        <v>12</v>
      </c>
      <c r="C15" t="s">
        <v>189</v>
      </c>
      <c r="G15">
        <v>48</v>
      </c>
      <c r="H15" t="s">
        <v>88</v>
      </c>
    </row>
    <row r="16" spans="2:8" ht="18.75">
      <c r="B16">
        <v>13</v>
      </c>
      <c r="C16" t="s">
        <v>408</v>
      </c>
      <c r="G16">
        <v>117</v>
      </c>
      <c r="H16" t="s">
        <v>100</v>
      </c>
    </row>
    <row r="17" spans="2:8" ht="18.75">
      <c r="B17">
        <v>14</v>
      </c>
      <c r="C17" t="s">
        <v>181</v>
      </c>
      <c r="G17">
        <v>3</v>
      </c>
      <c r="H17" t="s">
        <v>82</v>
      </c>
    </row>
    <row r="18" spans="2:8" ht="18.75">
      <c r="B18">
        <v>15</v>
      </c>
      <c r="C18" t="s">
        <v>182</v>
      </c>
      <c r="G18">
        <v>161</v>
      </c>
      <c r="H18" t="s">
        <v>104</v>
      </c>
    </row>
    <row r="19" spans="2:8" ht="18.75">
      <c r="B19">
        <v>16</v>
      </c>
      <c r="C19" t="s">
        <v>180</v>
      </c>
      <c r="G19">
        <v>4</v>
      </c>
      <c r="H19" t="s">
        <v>83</v>
      </c>
    </row>
    <row r="20" spans="2:8" ht="18.75">
      <c r="B20">
        <v>17</v>
      </c>
      <c r="C20" t="s">
        <v>183</v>
      </c>
      <c r="G20">
        <v>5</v>
      </c>
      <c r="H20" t="s">
        <v>84</v>
      </c>
    </row>
    <row r="21" spans="2:8" ht="18.75">
      <c r="B21">
        <v>18</v>
      </c>
      <c r="C21" t="s">
        <v>5</v>
      </c>
      <c r="G21">
        <v>162</v>
      </c>
      <c r="H21" t="s">
        <v>51</v>
      </c>
    </row>
    <row r="22" spans="2:8" ht="18.75">
      <c r="B22">
        <v>19</v>
      </c>
      <c r="C22" t="s">
        <v>191</v>
      </c>
      <c r="G22">
        <v>118</v>
      </c>
      <c r="H22" t="s">
        <v>101</v>
      </c>
    </row>
    <row r="23" spans="2:8" ht="18.75">
      <c r="B23">
        <v>20</v>
      </c>
      <c r="C23" t="s">
        <v>179</v>
      </c>
      <c r="G23">
        <v>119</v>
      </c>
      <c r="H23" t="s">
        <v>102</v>
      </c>
    </row>
    <row r="24" spans="2:8" ht="18.75">
      <c r="B24">
        <v>21</v>
      </c>
      <c r="C24" t="s">
        <v>6</v>
      </c>
      <c r="G24">
        <v>163</v>
      </c>
      <c r="H24" t="s">
        <v>52</v>
      </c>
    </row>
    <row r="25" spans="2:8" ht="18.75">
      <c r="B25">
        <v>22</v>
      </c>
      <c r="C25" t="s">
        <v>7</v>
      </c>
      <c r="G25">
        <v>64</v>
      </c>
      <c r="H25" t="s">
        <v>91</v>
      </c>
    </row>
    <row r="26" spans="2:8" ht="18.75">
      <c r="B26">
        <v>23</v>
      </c>
      <c r="C26" t="s">
        <v>8</v>
      </c>
      <c r="G26">
        <v>228</v>
      </c>
      <c r="H26" t="s">
        <v>53</v>
      </c>
    </row>
    <row r="27" spans="2:8" ht="18.75">
      <c r="B27">
        <v>24</v>
      </c>
      <c r="C27" t="s">
        <v>9</v>
      </c>
      <c r="G27">
        <v>6</v>
      </c>
      <c r="H27" t="s">
        <v>85</v>
      </c>
    </row>
    <row r="28" spans="2:8" ht="18.75">
      <c r="B28">
        <v>25</v>
      </c>
      <c r="C28" t="s">
        <v>10</v>
      </c>
      <c r="G28">
        <v>184</v>
      </c>
      <c r="H28" t="s">
        <v>106</v>
      </c>
    </row>
    <row r="29" spans="2:8" ht="18.75">
      <c r="B29">
        <v>26</v>
      </c>
      <c r="C29" t="s">
        <v>209</v>
      </c>
      <c r="G29">
        <v>120</v>
      </c>
      <c r="H29" t="s">
        <v>54</v>
      </c>
    </row>
    <row r="30" spans="2:8" ht="18.75">
      <c r="B30">
        <v>27</v>
      </c>
      <c r="C30" t="s">
        <v>202</v>
      </c>
      <c r="G30">
        <v>65</v>
      </c>
      <c r="H30" t="s">
        <v>92</v>
      </c>
    </row>
    <row r="31" spans="2:8" ht="18.75">
      <c r="B31">
        <v>28</v>
      </c>
      <c r="C31" t="s">
        <v>204</v>
      </c>
      <c r="G31">
        <v>185</v>
      </c>
      <c r="H31" t="s">
        <v>107</v>
      </c>
    </row>
    <row r="32" spans="2:8" ht="18.75">
      <c r="B32">
        <v>29</v>
      </c>
      <c r="C32" t="s">
        <v>203</v>
      </c>
      <c r="G32">
        <v>216</v>
      </c>
      <c r="H32" t="s">
        <v>55</v>
      </c>
    </row>
    <row r="33" spans="2:8" ht="18.75">
      <c r="B33">
        <v>30</v>
      </c>
      <c r="C33" t="s">
        <v>207</v>
      </c>
      <c r="G33">
        <v>229</v>
      </c>
      <c r="H33" t="s">
        <v>56</v>
      </c>
    </row>
    <row r="34" spans="2:8" ht="18.75">
      <c r="B34">
        <v>31</v>
      </c>
      <c r="C34" t="s">
        <v>206</v>
      </c>
      <c r="G34">
        <v>7</v>
      </c>
      <c r="H34" t="s">
        <v>159</v>
      </c>
    </row>
    <row r="35" spans="2:8" ht="18.75">
      <c r="B35">
        <v>32</v>
      </c>
      <c r="C35" t="s">
        <v>210</v>
      </c>
      <c r="G35">
        <v>121</v>
      </c>
      <c r="H35" t="s">
        <v>103</v>
      </c>
    </row>
    <row r="36" spans="2:8" ht="18.75">
      <c r="B36">
        <v>33</v>
      </c>
      <c r="C36" t="s">
        <v>211</v>
      </c>
      <c r="G36">
        <v>66</v>
      </c>
      <c r="H36" t="s">
        <v>57</v>
      </c>
    </row>
    <row r="37" spans="2:8" ht="18.75">
      <c r="B37">
        <v>34</v>
      </c>
      <c r="C37" t="s">
        <v>11</v>
      </c>
      <c r="G37">
        <v>67</v>
      </c>
      <c r="H37" t="s">
        <v>93</v>
      </c>
    </row>
    <row r="38" spans="2:8" ht="18.75">
      <c r="B38">
        <v>35</v>
      </c>
      <c r="C38" t="s">
        <v>12</v>
      </c>
      <c r="G38">
        <v>8</v>
      </c>
      <c r="H38" t="s">
        <v>86</v>
      </c>
    </row>
    <row r="39" spans="2:8" ht="18.75">
      <c r="B39">
        <v>36</v>
      </c>
      <c r="C39" t="s">
        <v>13</v>
      </c>
      <c r="G39">
        <v>68</v>
      </c>
      <c r="H39" t="s">
        <v>94</v>
      </c>
    </row>
    <row r="40" spans="2:8" ht="18.75">
      <c r="B40">
        <v>37</v>
      </c>
      <c r="C40" t="s">
        <v>14</v>
      </c>
      <c r="G40">
        <v>164</v>
      </c>
      <c r="H40" t="s">
        <v>58</v>
      </c>
    </row>
    <row r="41" spans="2:8" ht="18.75">
      <c r="B41">
        <v>38</v>
      </c>
      <c r="C41" t="s">
        <v>177</v>
      </c>
      <c r="G41">
        <v>69</v>
      </c>
      <c r="H41" t="s">
        <v>95</v>
      </c>
    </row>
    <row r="42" spans="2:8" ht="18.75">
      <c r="B42">
        <v>39</v>
      </c>
      <c r="C42" t="s">
        <v>409</v>
      </c>
      <c r="G42">
        <v>230</v>
      </c>
      <c r="H42" t="s">
        <v>59</v>
      </c>
    </row>
    <row r="43" spans="2:8" ht="18.75">
      <c r="B43">
        <v>40</v>
      </c>
      <c r="C43" t="s">
        <v>410</v>
      </c>
      <c r="G43">
        <v>70</v>
      </c>
      <c r="H43" t="s">
        <v>60</v>
      </c>
    </row>
    <row r="44" spans="2:8" ht="18.75">
      <c r="B44">
        <v>41</v>
      </c>
      <c r="C44" t="s">
        <v>15</v>
      </c>
      <c r="G44">
        <v>71</v>
      </c>
      <c r="H44" t="s">
        <v>96</v>
      </c>
    </row>
    <row r="45" spans="2:8" ht="18.75">
      <c r="B45">
        <v>42</v>
      </c>
      <c r="C45" t="s">
        <v>16</v>
      </c>
      <c r="G45">
        <v>221</v>
      </c>
      <c r="H45" t="s">
        <v>61</v>
      </c>
    </row>
    <row r="46" spans="2:8" ht="18.75">
      <c r="B46">
        <v>43</v>
      </c>
      <c r="C46" t="s">
        <v>17</v>
      </c>
      <c r="G46">
        <v>186</v>
      </c>
      <c r="H46" t="s">
        <v>108</v>
      </c>
    </row>
    <row r="47" spans="2:8" ht="18.75">
      <c r="B47">
        <v>44</v>
      </c>
      <c r="C47" t="s">
        <v>18</v>
      </c>
      <c r="G47">
        <v>9</v>
      </c>
      <c r="H47" t="s">
        <v>87</v>
      </c>
    </row>
    <row r="48" spans="2:8" ht="18.75">
      <c r="B48">
        <v>45</v>
      </c>
      <c r="C48" t="s">
        <v>19</v>
      </c>
      <c r="G48">
        <v>201</v>
      </c>
      <c r="H48" t="s">
        <v>62</v>
      </c>
    </row>
    <row r="49" spans="2:8" ht="18.75">
      <c r="B49">
        <v>46</v>
      </c>
      <c r="C49" t="s">
        <v>20</v>
      </c>
      <c r="G49">
        <v>202</v>
      </c>
      <c r="H49" t="s">
        <v>110</v>
      </c>
    </row>
    <row r="50" spans="2:8" ht="18.75">
      <c r="B50">
        <v>47</v>
      </c>
      <c r="C50" t="s">
        <v>21</v>
      </c>
      <c r="G50">
        <v>187</v>
      </c>
      <c r="H50" t="s">
        <v>109</v>
      </c>
    </row>
    <row r="51" spans="2:8" ht="18.75">
      <c r="B51">
        <v>93</v>
      </c>
      <c r="C51" t="s">
        <v>154</v>
      </c>
      <c r="G51">
        <v>72</v>
      </c>
      <c r="H51" t="s">
        <v>97</v>
      </c>
    </row>
    <row r="52" spans="2:8" ht="18.75">
      <c r="B52">
        <v>89</v>
      </c>
      <c r="C52" t="s">
        <v>411</v>
      </c>
      <c r="G52">
        <v>73</v>
      </c>
      <c r="H52" t="s">
        <v>263</v>
      </c>
    </row>
    <row r="53" spans="2:8" ht="18.75">
      <c r="B53">
        <v>48</v>
      </c>
      <c r="C53" t="s">
        <v>22</v>
      </c>
      <c r="G53">
        <v>203</v>
      </c>
      <c r="H53" t="s">
        <v>369</v>
      </c>
    </row>
    <row r="54" spans="2:8" ht="18.75">
      <c r="B54">
        <v>93</v>
      </c>
      <c r="C54" t="s">
        <v>156</v>
      </c>
      <c r="G54">
        <v>165</v>
      </c>
      <c r="H54" t="s">
        <v>339</v>
      </c>
    </row>
    <row r="55" spans="2:8" ht="18.75">
      <c r="B55">
        <v>49</v>
      </c>
      <c r="C55" t="s">
        <v>412</v>
      </c>
      <c r="G55">
        <v>74</v>
      </c>
      <c r="H55" t="s">
        <v>264</v>
      </c>
    </row>
    <row r="56" spans="2:8" ht="18.75">
      <c r="B56">
        <v>50</v>
      </c>
      <c r="C56" t="s">
        <v>196</v>
      </c>
      <c r="G56">
        <v>122</v>
      </c>
      <c r="H56" t="s">
        <v>304</v>
      </c>
    </row>
    <row r="57" spans="2:8" ht="18.75">
      <c r="B57">
        <v>51</v>
      </c>
      <c r="C57" t="s">
        <v>194</v>
      </c>
      <c r="G57">
        <v>166</v>
      </c>
      <c r="H57" t="s">
        <v>340</v>
      </c>
    </row>
    <row r="58" spans="2:8" ht="18.75">
      <c r="B58">
        <v>52</v>
      </c>
      <c r="C58" t="s">
        <v>193</v>
      </c>
      <c r="G58">
        <v>10</v>
      </c>
      <c r="H58" t="s">
        <v>212</v>
      </c>
    </row>
    <row r="59" spans="2:8" ht="18.75">
      <c r="B59">
        <v>53</v>
      </c>
      <c r="C59" t="s">
        <v>195</v>
      </c>
      <c r="G59">
        <v>123</v>
      </c>
      <c r="H59" t="s">
        <v>305</v>
      </c>
    </row>
    <row r="60" spans="2:8" ht="18.75">
      <c r="B60">
        <v>54</v>
      </c>
      <c r="C60" t="s">
        <v>199</v>
      </c>
      <c r="G60">
        <v>75</v>
      </c>
      <c r="H60" t="s">
        <v>265</v>
      </c>
    </row>
    <row r="61" spans="2:8" ht="18.75">
      <c r="B61">
        <v>55</v>
      </c>
      <c r="C61" t="s">
        <v>197</v>
      </c>
      <c r="G61">
        <v>124</v>
      </c>
      <c r="H61" t="s">
        <v>306</v>
      </c>
    </row>
    <row r="62" spans="2:8" ht="18.75">
      <c r="B62">
        <v>56</v>
      </c>
      <c r="C62" t="s">
        <v>198</v>
      </c>
      <c r="G62">
        <v>76</v>
      </c>
      <c r="H62" t="s">
        <v>266</v>
      </c>
    </row>
    <row r="63" spans="2:8" ht="18.75">
      <c r="B63">
        <v>57</v>
      </c>
      <c r="C63" t="s">
        <v>200</v>
      </c>
      <c r="G63">
        <v>167</v>
      </c>
      <c r="H63" t="s">
        <v>341</v>
      </c>
    </row>
    <row r="64" spans="2:8" ht="18.75">
      <c r="B64">
        <v>58</v>
      </c>
      <c r="C64" t="s">
        <v>23</v>
      </c>
      <c r="G64">
        <v>168</v>
      </c>
      <c r="H64" t="s">
        <v>342</v>
      </c>
    </row>
    <row r="65" spans="2:8" ht="18.75">
      <c r="B65">
        <v>59</v>
      </c>
      <c r="C65" t="s">
        <v>24</v>
      </c>
      <c r="G65">
        <v>188</v>
      </c>
      <c r="H65" t="s">
        <v>357</v>
      </c>
    </row>
    <row r="66" spans="2:8" ht="18.75">
      <c r="B66">
        <v>60</v>
      </c>
      <c r="C66" t="s">
        <v>25</v>
      </c>
      <c r="G66">
        <v>77</v>
      </c>
      <c r="H66" t="s">
        <v>267</v>
      </c>
    </row>
    <row r="67" spans="2:8" ht="18.75">
      <c r="B67">
        <v>61</v>
      </c>
      <c r="C67" t="s">
        <v>26</v>
      </c>
      <c r="G67">
        <v>169</v>
      </c>
      <c r="H67" t="s">
        <v>343</v>
      </c>
    </row>
    <row r="68" spans="2:8" ht="18.75">
      <c r="B68">
        <v>62</v>
      </c>
      <c r="C68" t="s">
        <v>27</v>
      </c>
      <c r="G68">
        <v>78</v>
      </c>
      <c r="H68" t="s">
        <v>268</v>
      </c>
    </row>
    <row r="69" spans="2:8" ht="18.75">
      <c r="B69">
        <v>63</v>
      </c>
      <c r="C69" t="s">
        <v>28</v>
      </c>
      <c r="G69">
        <v>79</v>
      </c>
      <c r="H69" t="s">
        <v>269</v>
      </c>
    </row>
    <row r="70" spans="2:8" ht="18.75">
      <c r="B70">
        <v>64</v>
      </c>
      <c r="C70" t="s">
        <v>29</v>
      </c>
      <c r="G70">
        <v>125</v>
      </c>
      <c r="H70" t="s">
        <v>307</v>
      </c>
    </row>
    <row r="71" spans="2:8" ht="18.75">
      <c r="B71">
        <v>65</v>
      </c>
      <c r="C71" t="s">
        <v>413</v>
      </c>
      <c r="G71">
        <v>80</v>
      </c>
      <c r="H71" t="s">
        <v>270</v>
      </c>
    </row>
    <row r="72" spans="2:8" ht="18.75">
      <c r="B72">
        <v>66</v>
      </c>
      <c r="C72" t="s">
        <v>414</v>
      </c>
      <c r="G72">
        <v>222</v>
      </c>
      <c r="H72" t="s">
        <v>386</v>
      </c>
    </row>
    <row r="73" spans="2:8" ht="18.75">
      <c r="B73">
        <v>96</v>
      </c>
      <c r="C73" t="s">
        <v>155</v>
      </c>
      <c r="G73">
        <v>240</v>
      </c>
      <c r="H73" t="s">
        <v>399</v>
      </c>
    </row>
    <row r="74" spans="2:8" ht="18.75">
      <c r="B74">
        <v>67</v>
      </c>
      <c r="C74" t="s">
        <v>30</v>
      </c>
      <c r="G74">
        <v>52</v>
      </c>
      <c r="H74" t="s">
        <v>253</v>
      </c>
    </row>
    <row r="75" spans="2:8" ht="18.75">
      <c r="B75">
        <v>68</v>
      </c>
      <c r="C75" t="s">
        <v>178</v>
      </c>
      <c r="G75">
        <v>49</v>
      </c>
      <c r="H75" t="s">
        <v>250</v>
      </c>
    </row>
    <row r="76" spans="2:8" ht="18.75">
      <c r="B76">
        <v>69</v>
      </c>
      <c r="C76" t="s">
        <v>31</v>
      </c>
      <c r="G76">
        <v>126</v>
      </c>
      <c r="H76" t="s">
        <v>308</v>
      </c>
    </row>
    <row r="77" spans="2:8" ht="18.75">
      <c r="B77">
        <v>70</v>
      </c>
      <c r="C77" t="s">
        <v>32</v>
      </c>
      <c r="G77">
        <v>127</v>
      </c>
      <c r="H77" t="s">
        <v>309</v>
      </c>
    </row>
    <row r="78" spans="2:8" ht="18.75">
      <c r="B78">
        <v>71</v>
      </c>
      <c r="C78" t="s">
        <v>33</v>
      </c>
      <c r="G78">
        <v>241</v>
      </c>
      <c r="H78" t="s">
        <v>400</v>
      </c>
    </row>
    <row r="79" spans="2:8" ht="18.75">
      <c r="B79">
        <v>72</v>
      </c>
      <c r="C79" t="s">
        <v>415</v>
      </c>
      <c r="G79">
        <v>204</v>
      </c>
      <c r="H79" t="s">
        <v>370</v>
      </c>
    </row>
    <row r="80" spans="2:8" ht="18.75">
      <c r="B80">
        <v>77</v>
      </c>
      <c r="C80" t="s">
        <v>416</v>
      </c>
      <c r="G80">
        <v>81</v>
      </c>
      <c r="H80" t="s">
        <v>271</v>
      </c>
    </row>
    <row r="81" spans="2:8" ht="18.75">
      <c r="B81">
        <v>73</v>
      </c>
      <c r="C81" t="s">
        <v>34</v>
      </c>
      <c r="G81">
        <v>82</v>
      </c>
      <c r="H81" t="s">
        <v>272</v>
      </c>
    </row>
    <row r="82" spans="2:8" ht="18.75">
      <c r="B82">
        <v>74</v>
      </c>
      <c r="C82" t="s">
        <v>185</v>
      </c>
      <c r="G82">
        <v>11</v>
      </c>
      <c r="H82" t="s">
        <v>213</v>
      </c>
    </row>
    <row r="83" spans="2:8" ht="18.75">
      <c r="B83">
        <v>76</v>
      </c>
      <c r="C83" t="s">
        <v>657</v>
      </c>
      <c r="G83">
        <v>128</v>
      </c>
      <c r="H83" t="s">
        <v>310</v>
      </c>
    </row>
    <row r="84" spans="2:8" ht="18.75">
      <c r="B84">
        <v>75</v>
      </c>
      <c r="C84" t="s">
        <v>184</v>
      </c>
      <c r="G84">
        <v>83</v>
      </c>
      <c r="H84" t="s">
        <v>273</v>
      </c>
    </row>
    <row r="85" spans="2:8" ht="18.75">
      <c r="B85">
        <v>78</v>
      </c>
      <c r="C85" t="s">
        <v>176</v>
      </c>
      <c r="G85">
        <v>223</v>
      </c>
      <c r="H85" t="s">
        <v>387</v>
      </c>
    </row>
    <row r="86" spans="2:8" ht="18.75">
      <c r="B86">
        <v>92</v>
      </c>
      <c r="C86" t="s">
        <v>175</v>
      </c>
      <c r="G86">
        <v>156</v>
      </c>
      <c r="H86" t="s">
        <v>335</v>
      </c>
    </row>
    <row r="87" spans="2:8" ht="18.75">
      <c r="B87">
        <v>79</v>
      </c>
      <c r="C87" t="s">
        <v>417</v>
      </c>
      <c r="G87">
        <v>129</v>
      </c>
      <c r="H87" t="s">
        <v>311</v>
      </c>
    </row>
    <row r="88" spans="2:8" ht="18.75">
      <c r="B88">
        <v>80</v>
      </c>
      <c r="C88" t="s">
        <v>35</v>
      </c>
      <c r="G88">
        <v>231</v>
      </c>
      <c r="H88" t="s">
        <v>390</v>
      </c>
    </row>
    <row r="89" spans="2:8" ht="18.75">
      <c r="B89">
        <v>81</v>
      </c>
      <c r="C89" t="s">
        <v>208</v>
      </c>
      <c r="G89">
        <v>170</v>
      </c>
      <c r="H89" t="s">
        <v>344</v>
      </c>
    </row>
    <row r="90" spans="2:8" ht="18.75">
      <c r="B90">
        <v>82</v>
      </c>
      <c r="C90" t="s">
        <v>205</v>
      </c>
      <c r="G90">
        <v>232</v>
      </c>
      <c r="H90" t="s">
        <v>391</v>
      </c>
    </row>
    <row r="91" spans="2:8" ht="18.75">
      <c r="B91">
        <v>83</v>
      </c>
      <c r="C91" t="s">
        <v>201</v>
      </c>
      <c r="G91">
        <v>205</v>
      </c>
      <c r="H91" t="s">
        <v>371</v>
      </c>
    </row>
    <row r="92" spans="2:8" ht="18.75">
      <c r="B92">
        <v>84</v>
      </c>
      <c r="C92" t="s">
        <v>192</v>
      </c>
      <c r="G92">
        <v>171</v>
      </c>
      <c r="H92" t="s">
        <v>345</v>
      </c>
    </row>
    <row r="93" spans="2:8" ht="18.75">
      <c r="B93">
        <v>85</v>
      </c>
      <c r="C93" t="s">
        <v>36</v>
      </c>
      <c r="G93">
        <v>84</v>
      </c>
      <c r="H93" t="s">
        <v>274</v>
      </c>
    </row>
    <row r="94" spans="2:8" ht="18.75">
      <c r="B94">
        <v>86</v>
      </c>
      <c r="C94" t="s">
        <v>37</v>
      </c>
      <c r="G94">
        <v>85</v>
      </c>
      <c r="H94" t="s">
        <v>275</v>
      </c>
    </row>
    <row r="95" spans="2:8" ht="18.75">
      <c r="B95">
        <v>87</v>
      </c>
      <c r="C95" t="s">
        <v>38</v>
      </c>
      <c r="G95">
        <v>189</v>
      </c>
      <c r="H95" t="s">
        <v>358</v>
      </c>
    </row>
    <row r="96" spans="2:8" ht="18.75">
      <c r="B96">
        <v>88</v>
      </c>
      <c r="C96" t="s">
        <v>418</v>
      </c>
      <c r="G96">
        <v>172</v>
      </c>
      <c r="H96" t="s">
        <v>346</v>
      </c>
    </row>
    <row r="97" spans="7:8" ht="18.75">
      <c r="G97">
        <v>142</v>
      </c>
      <c r="H97" t="s">
        <v>401</v>
      </c>
    </row>
    <row r="98" spans="7:8" ht="18.75">
      <c r="G98">
        <v>173</v>
      </c>
      <c r="H98" t="s">
        <v>347</v>
      </c>
    </row>
    <row r="99" spans="7:8" ht="18.75">
      <c r="G99">
        <v>195</v>
      </c>
      <c r="H99" t="s">
        <v>364</v>
      </c>
    </row>
    <row r="100" spans="7:8" ht="18.75">
      <c r="G100">
        <v>130</v>
      </c>
      <c r="H100" t="s">
        <v>312</v>
      </c>
    </row>
    <row r="101" spans="7:8" ht="18.75">
      <c r="G101">
        <v>131</v>
      </c>
      <c r="H101" t="s">
        <v>313</v>
      </c>
    </row>
    <row r="102" spans="7:8" ht="18.75">
      <c r="G102">
        <v>12</v>
      </c>
      <c r="H102" t="s">
        <v>214</v>
      </c>
    </row>
    <row r="103" spans="7:8" ht="18.75">
      <c r="G103">
        <v>13</v>
      </c>
      <c r="H103" t="s">
        <v>215</v>
      </c>
    </row>
    <row r="104" spans="7:8" ht="18.75">
      <c r="G104">
        <v>14</v>
      </c>
      <c r="H104" t="s">
        <v>216</v>
      </c>
    </row>
    <row r="105" spans="7:8" ht="18.75">
      <c r="G105">
        <v>15</v>
      </c>
      <c r="H105" t="s">
        <v>217</v>
      </c>
    </row>
    <row r="106" spans="7:8" ht="18.75">
      <c r="G106">
        <v>132</v>
      </c>
      <c r="H106" t="s">
        <v>314</v>
      </c>
    </row>
    <row r="107" spans="7:8" ht="18.75">
      <c r="G107">
        <v>224</v>
      </c>
      <c r="H107" t="s">
        <v>388</v>
      </c>
    </row>
    <row r="108" spans="7:8" ht="18.75">
      <c r="G108">
        <v>16</v>
      </c>
      <c r="H108" t="s">
        <v>218</v>
      </c>
    </row>
    <row r="109" spans="7:8" ht="18.75">
      <c r="G109">
        <v>133</v>
      </c>
      <c r="H109" t="s">
        <v>315</v>
      </c>
    </row>
    <row r="110" spans="7:8" ht="18.75">
      <c r="G110">
        <v>174</v>
      </c>
      <c r="H110" t="s">
        <v>348</v>
      </c>
    </row>
    <row r="111" spans="7:8" ht="18.75">
      <c r="G111">
        <v>17</v>
      </c>
      <c r="H111" t="s">
        <v>219</v>
      </c>
    </row>
    <row r="112" spans="7:8" ht="18.75">
      <c r="G112">
        <v>206</v>
      </c>
      <c r="H112" t="s">
        <v>372</v>
      </c>
    </row>
    <row r="113" spans="7:8" ht="18.75">
      <c r="G113">
        <v>18</v>
      </c>
      <c r="H113" t="s">
        <v>220</v>
      </c>
    </row>
    <row r="114" spans="7:8" ht="18.75">
      <c r="G114">
        <v>197</v>
      </c>
      <c r="H114" t="s">
        <v>366</v>
      </c>
    </row>
    <row r="115" spans="7:8" ht="18.75">
      <c r="G115">
        <v>19</v>
      </c>
      <c r="H115" t="s">
        <v>221</v>
      </c>
    </row>
    <row r="116" spans="7:8" ht="18.75">
      <c r="G116">
        <v>86</v>
      </c>
      <c r="H116" t="s">
        <v>276</v>
      </c>
    </row>
    <row r="117" spans="7:8" ht="18.75">
      <c r="G117">
        <v>50</v>
      </c>
      <c r="H117" t="s">
        <v>251</v>
      </c>
    </row>
    <row r="118" spans="7:8" ht="18.75">
      <c r="G118">
        <v>22</v>
      </c>
      <c r="H118" t="s">
        <v>224</v>
      </c>
    </row>
    <row r="119" spans="7:8" ht="18.75">
      <c r="G119">
        <v>23</v>
      </c>
      <c r="H119" t="s">
        <v>225</v>
      </c>
    </row>
    <row r="120" spans="7:8" ht="18.75">
      <c r="G120">
        <v>24</v>
      </c>
      <c r="H120" t="s">
        <v>226</v>
      </c>
    </row>
    <row r="121" spans="7:8" ht="18.75">
      <c r="G121">
        <v>134</v>
      </c>
      <c r="H121" t="s">
        <v>316</v>
      </c>
    </row>
    <row r="122" spans="7:8" ht="18.75">
      <c r="G122">
        <v>25</v>
      </c>
      <c r="H122" t="s">
        <v>227</v>
      </c>
    </row>
    <row r="123" spans="7:8" ht="18.75">
      <c r="G123">
        <v>87</v>
      </c>
      <c r="H123" t="s">
        <v>277</v>
      </c>
    </row>
    <row r="124" spans="7:8" ht="18.75">
      <c r="G124">
        <v>88</v>
      </c>
      <c r="H124" t="s">
        <v>278</v>
      </c>
    </row>
    <row r="125" spans="7:8" ht="18.75">
      <c r="G125">
        <v>89</v>
      </c>
      <c r="H125" t="s">
        <v>402</v>
      </c>
    </row>
    <row r="126" spans="7:8" ht="18.75">
      <c r="G126">
        <v>135</v>
      </c>
      <c r="H126" t="s">
        <v>317</v>
      </c>
    </row>
    <row r="127" spans="7:8" ht="18.75">
      <c r="G127">
        <v>136</v>
      </c>
      <c r="H127" t="s">
        <v>318</v>
      </c>
    </row>
    <row r="128" spans="7:8" ht="18.75">
      <c r="G128">
        <v>137</v>
      </c>
      <c r="H128" t="s">
        <v>319</v>
      </c>
    </row>
    <row r="129" spans="7:8" ht="18.75">
      <c r="G129">
        <v>196</v>
      </c>
      <c r="H129" t="s">
        <v>365</v>
      </c>
    </row>
    <row r="130" spans="7:8" ht="18.75">
      <c r="G130">
        <v>90</v>
      </c>
      <c r="H130" t="s">
        <v>279</v>
      </c>
    </row>
    <row r="131" spans="7:8" ht="18.75">
      <c r="G131">
        <v>91</v>
      </c>
      <c r="H131" t="s">
        <v>280</v>
      </c>
    </row>
    <row r="132" spans="7:8" ht="18.75">
      <c r="G132">
        <v>26</v>
      </c>
      <c r="H132" t="s">
        <v>228</v>
      </c>
    </row>
    <row r="133" spans="7:8" ht="18.75">
      <c r="G133">
        <v>27</v>
      </c>
      <c r="H133" t="s">
        <v>229</v>
      </c>
    </row>
    <row r="134" spans="7:8" ht="18.75">
      <c r="G134">
        <v>92</v>
      </c>
      <c r="H134" t="s">
        <v>281</v>
      </c>
    </row>
    <row r="135" spans="7:8" ht="18.75">
      <c r="G135">
        <v>138</v>
      </c>
      <c r="H135" t="s">
        <v>320</v>
      </c>
    </row>
    <row r="136" spans="7:8" ht="18.75">
      <c r="G136">
        <v>51</v>
      </c>
      <c r="H136" t="s">
        <v>252</v>
      </c>
    </row>
    <row r="137" spans="7:8" ht="18.75">
      <c r="G137">
        <v>233</v>
      </c>
      <c r="H137" t="s">
        <v>392</v>
      </c>
    </row>
    <row r="138" spans="7:8" ht="18.75">
      <c r="G138">
        <v>93</v>
      </c>
      <c r="H138" t="s">
        <v>282</v>
      </c>
    </row>
    <row r="139" spans="7:8" ht="18.75">
      <c r="G139">
        <v>94</v>
      </c>
      <c r="H139" t="s">
        <v>283</v>
      </c>
    </row>
    <row r="140" spans="7:8" ht="18.75">
      <c r="G140">
        <v>217</v>
      </c>
      <c r="H140" t="s">
        <v>382</v>
      </c>
    </row>
    <row r="141" spans="7:8" ht="18.75">
      <c r="G141">
        <v>175</v>
      </c>
      <c r="H141" t="s">
        <v>349</v>
      </c>
    </row>
    <row r="142" spans="7:8" ht="18.75">
      <c r="G142">
        <v>207</v>
      </c>
      <c r="H142" t="s">
        <v>373</v>
      </c>
    </row>
    <row r="143" spans="7:8" ht="18.75">
      <c r="G143">
        <v>139</v>
      </c>
      <c r="H143" t="s">
        <v>321</v>
      </c>
    </row>
    <row r="144" spans="7:8" ht="18.75">
      <c r="G144">
        <v>140</v>
      </c>
      <c r="H144" t="s">
        <v>322</v>
      </c>
    </row>
    <row r="145" spans="7:8" ht="18.75">
      <c r="G145">
        <v>28</v>
      </c>
      <c r="H145" t="s">
        <v>230</v>
      </c>
    </row>
    <row r="146" spans="7:8" ht="18.75">
      <c r="G146">
        <v>141</v>
      </c>
      <c r="H146" t="s">
        <v>323</v>
      </c>
    </row>
    <row r="147" spans="7:8" ht="18.75">
      <c r="G147">
        <v>234</v>
      </c>
      <c r="H147" t="s">
        <v>393</v>
      </c>
    </row>
    <row r="148" spans="7:8" ht="18.75">
      <c r="G148">
        <v>95</v>
      </c>
      <c r="H148" t="s">
        <v>284</v>
      </c>
    </row>
    <row r="149" spans="7:8" ht="18.75">
      <c r="G149">
        <v>96</v>
      </c>
      <c r="H149" t="s">
        <v>285</v>
      </c>
    </row>
    <row r="150" spans="7:8" ht="18.75">
      <c r="G150">
        <v>29</v>
      </c>
      <c r="H150" t="s">
        <v>231</v>
      </c>
    </row>
    <row r="151" spans="7:8" ht="18.75">
      <c r="G151">
        <v>97</v>
      </c>
      <c r="H151" t="s">
        <v>286</v>
      </c>
    </row>
    <row r="152" spans="7:8" ht="18.75">
      <c r="G152">
        <v>53</v>
      </c>
      <c r="H152" t="s">
        <v>254</v>
      </c>
    </row>
    <row r="153" spans="7:8" ht="18.75">
      <c r="G153">
        <v>30</v>
      </c>
      <c r="H153" t="s">
        <v>232</v>
      </c>
    </row>
    <row r="154" spans="7:8" ht="18.75">
      <c r="G154">
        <v>235</v>
      </c>
      <c r="H154" t="s">
        <v>394</v>
      </c>
    </row>
    <row r="155" spans="7:8" ht="18.75">
      <c r="G155">
        <v>208</v>
      </c>
      <c r="H155" t="s">
        <v>374</v>
      </c>
    </row>
    <row r="156" spans="7:8" ht="18.75">
      <c r="G156">
        <v>54</v>
      </c>
      <c r="H156" t="s">
        <v>255</v>
      </c>
    </row>
    <row r="157" spans="7:8" ht="18.75">
      <c r="G157">
        <v>176</v>
      </c>
      <c r="H157" t="s">
        <v>350</v>
      </c>
    </row>
    <row r="158" spans="7:8" ht="18.75">
      <c r="G158">
        <v>98</v>
      </c>
      <c r="H158" t="s">
        <v>287</v>
      </c>
    </row>
    <row r="159" spans="7:8" ht="18.75">
      <c r="G159">
        <v>99</v>
      </c>
      <c r="H159" t="s">
        <v>288</v>
      </c>
    </row>
    <row r="160" spans="7:8" ht="18.75">
      <c r="G160">
        <v>209</v>
      </c>
      <c r="H160" t="s">
        <v>375</v>
      </c>
    </row>
    <row r="161" spans="7:8" ht="18.75">
      <c r="G161">
        <v>210</v>
      </c>
      <c r="H161" t="s">
        <v>376</v>
      </c>
    </row>
    <row r="162" spans="7:8" ht="18.75">
      <c r="G162">
        <v>20</v>
      </c>
      <c r="H162" t="s">
        <v>222</v>
      </c>
    </row>
    <row r="163" spans="7:8" ht="18.75">
      <c r="G163">
        <v>211</v>
      </c>
      <c r="H163" t="s">
        <v>377</v>
      </c>
    </row>
    <row r="164" spans="7:8" ht="18.75">
      <c r="G164">
        <v>143</v>
      </c>
      <c r="H164" t="s">
        <v>324</v>
      </c>
    </row>
    <row r="165" spans="7:8" ht="18.75">
      <c r="G165">
        <v>31</v>
      </c>
      <c r="H165" t="s">
        <v>233</v>
      </c>
    </row>
    <row r="166" spans="7:8" ht="18.75">
      <c r="G166">
        <v>32</v>
      </c>
      <c r="H166" t="s">
        <v>234</v>
      </c>
    </row>
    <row r="167" spans="7:8" ht="18.75">
      <c r="G167">
        <v>55</v>
      </c>
      <c r="H167" t="s">
        <v>256</v>
      </c>
    </row>
    <row r="168" spans="7:8" ht="18.75">
      <c r="G168">
        <v>177</v>
      </c>
      <c r="H168" t="s">
        <v>351</v>
      </c>
    </row>
    <row r="169" spans="7:8" ht="18.75">
      <c r="G169">
        <v>56</v>
      </c>
      <c r="H169" t="s">
        <v>257</v>
      </c>
    </row>
    <row r="170" spans="7:8" ht="18.75">
      <c r="G170">
        <v>190</v>
      </c>
      <c r="H170" t="s">
        <v>359</v>
      </c>
    </row>
    <row r="171" spans="7:8" ht="18.75">
      <c r="G171">
        <v>191</v>
      </c>
      <c r="H171" t="s">
        <v>360</v>
      </c>
    </row>
    <row r="172" spans="7:8" ht="18.75">
      <c r="G172">
        <v>33</v>
      </c>
      <c r="H172" t="s">
        <v>235</v>
      </c>
    </row>
    <row r="173" spans="7:8" ht="18.75">
      <c r="G173">
        <v>212</v>
      </c>
      <c r="H173" t="s">
        <v>378</v>
      </c>
    </row>
    <row r="174" spans="7:8" ht="18.75">
      <c r="G174">
        <v>144</v>
      </c>
      <c r="H174" t="s">
        <v>325</v>
      </c>
    </row>
    <row r="175" spans="7:8" ht="18.75">
      <c r="G175">
        <v>145</v>
      </c>
      <c r="H175" t="s">
        <v>326</v>
      </c>
    </row>
    <row r="176" spans="7:8" ht="18.75">
      <c r="G176">
        <v>236</v>
      </c>
      <c r="H176" t="s">
        <v>395</v>
      </c>
    </row>
    <row r="177" spans="7:8" ht="18.75">
      <c r="G177">
        <v>34</v>
      </c>
      <c r="H177" t="s">
        <v>236</v>
      </c>
    </row>
    <row r="178" spans="7:8" ht="18.75">
      <c r="G178">
        <v>218</v>
      </c>
      <c r="H178" t="s">
        <v>383</v>
      </c>
    </row>
    <row r="179" spans="7:8" ht="18.75">
      <c r="G179">
        <v>146</v>
      </c>
      <c r="H179" t="s">
        <v>327</v>
      </c>
    </row>
    <row r="180" spans="7:8" ht="18.75">
      <c r="G180">
        <v>147</v>
      </c>
      <c r="H180" t="s">
        <v>403</v>
      </c>
    </row>
    <row r="181" spans="7:8" ht="18.75">
      <c r="G181">
        <v>100</v>
      </c>
      <c r="H181" t="s">
        <v>289</v>
      </c>
    </row>
    <row r="182" spans="7:8" ht="18.75">
      <c r="G182">
        <v>178</v>
      </c>
      <c r="H182" t="s">
        <v>352</v>
      </c>
    </row>
    <row r="183" spans="7:8" ht="18.75">
      <c r="G183">
        <v>179</v>
      </c>
      <c r="H183" t="s">
        <v>353</v>
      </c>
    </row>
    <row r="184" spans="7:8" ht="18.75">
      <c r="G184">
        <v>180</v>
      </c>
      <c r="H184" t="s">
        <v>354</v>
      </c>
    </row>
    <row r="185" spans="7:8" ht="18.75">
      <c r="G185">
        <v>57</v>
      </c>
      <c r="H185" t="s">
        <v>258</v>
      </c>
    </row>
    <row r="186" spans="7:8" ht="18.75">
      <c r="G186">
        <v>148</v>
      </c>
      <c r="H186" t="s">
        <v>328</v>
      </c>
    </row>
    <row r="187" spans="7:8" ht="18.75">
      <c r="G187">
        <v>101</v>
      </c>
      <c r="H187" t="s">
        <v>290</v>
      </c>
    </row>
    <row r="188" spans="7:8" ht="18.75">
      <c r="G188">
        <v>35</v>
      </c>
      <c r="H188" t="s">
        <v>237</v>
      </c>
    </row>
    <row r="189" spans="7:8" ht="18.75">
      <c r="G189">
        <v>102</v>
      </c>
      <c r="H189" t="s">
        <v>291</v>
      </c>
    </row>
    <row r="190" spans="7:8" ht="18.75">
      <c r="G190">
        <v>149</v>
      </c>
      <c r="H190" t="s">
        <v>329</v>
      </c>
    </row>
    <row r="191" spans="7:8" ht="18.75">
      <c r="G191">
        <v>103</v>
      </c>
      <c r="H191" t="s">
        <v>292</v>
      </c>
    </row>
    <row r="192" spans="7:8" ht="18.75">
      <c r="G192">
        <v>104</v>
      </c>
      <c r="H192" t="s">
        <v>293</v>
      </c>
    </row>
    <row r="193" spans="7:8" ht="18.75">
      <c r="G193">
        <v>36</v>
      </c>
      <c r="H193" t="s">
        <v>238</v>
      </c>
    </row>
    <row r="194" spans="7:8" ht="18.75">
      <c r="G194">
        <v>150</v>
      </c>
      <c r="H194" t="s">
        <v>330</v>
      </c>
    </row>
    <row r="195" spans="7:8" ht="18.75">
      <c r="G195">
        <v>151</v>
      </c>
      <c r="H195" t="s">
        <v>331</v>
      </c>
    </row>
    <row r="196" spans="7:8" ht="18.75">
      <c r="G196">
        <v>58</v>
      </c>
      <c r="H196" t="s">
        <v>259</v>
      </c>
    </row>
    <row r="197" spans="7:8" ht="18.75">
      <c r="G197">
        <v>105</v>
      </c>
      <c r="H197" t="s">
        <v>294</v>
      </c>
    </row>
    <row r="198" spans="7:8" ht="18.75">
      <c r="G198">
        <v>106</v>
      </c>
      <c r="H198" t="s">
        <v>295</v>
      </c>
    </row>
    <row r="199" spans="7:8" ht="18.75">
      <c r="G199">
        <v>21</v>
      </c>
      <c r="H199" t="s">
        <v>223</v>
      </c>
    </row>
    <row r="200" spans="7:8" ht="18.75">
      <c r="G200">
        <v>152</v>
      </c>
      <c r="H200" t="s">
        <v>332</v>
      </c>
    </row>
    <row r="201" spans="7:8" ht="18.75">
      <c r="G201">
        <v>37</v>
      </c>
      <c r="H201" t="s">
        <v>239</v>
      </c>
    </row>
    <row r="202" spans="7:8" ht="18.75">
      <c r="G202">
        <v>219</v>
      </c>
      <c r="H202" t="s">
        <v>384</v>
      </c>
    </row>
    <row r="203" spans="7:8" ht="18.75">
      <c r="G203">
        <v>237</v>
      </c>
      <c r="H203" t="s">
        <v>396</v>
      </c>
    </row>
    <row r="204" spans="7:8" ht="18.75">
      <c r="G204">
        <v>107</v>
      </c>
      <c r="H204" t="s">
        <v>296</v>
      </c>
    </row>
    <row r="205" spans="7:8" ht="18.75">
      <c r="G205">
        <v>192</v>
      </c>
      <c r="H205" t="s">
        <v>361</v>
      </c>
    </row>
    <row r="206" spans="7:8" ht="18.75">
      <c r="G206">
        <v>225</v>
      </c>
      <c r="H206" t="s">
        <v>389</v>
      </c>
    </row>
    <row r="207" spans="7:8" ht="18.75">
      <c r="G207">
        <v>108</v>
      </c>
      <c r="H207" t="s">
        <v>297</v>
      </c>
    </row>
    <row r="208" spans="7:8" ht="18.75">
      <c r="G208">
        <v>153</v>
      </c>
      <c r="H208" t="s">
        <v>333</v>
      </c>
    </row>
    <row r="209" spans="7:8" ht="18.75">
      <c r="G209">
        <v>154</v>
      </c>
      <c r="H209" t="s">
        <v>404</v>
      </c>
    </row>
    <row r="210" spans="7:8" ht="18.75">
      <c r="G210">
        <v>38</v>
      </c>
      <c r="H210" t="s">
        <v>240</v>
      </c>
    </row>
    <row r="211" spans="7:8" ht="18.75">
      <c r="G211">
        <v>198</v>
      </c>
      <c r="H211" t="s">
        <v>367</v>
      </c>
    </row>
    <row r="212" spans="7:8" ht="18.75">
      <c r="G212">
        <v>39</v>
      </c>
      <c r="H212" t="s">
        <v>241</v>
      </c>
    </row>
    <row r="213" spans="7:8" ht="18.75">
      <c r="G213">
        <v>109</v>
      </c>
      <c r="H213" t="s">
        <v>298</v>
      </c>
    </row>
    <row r="214" spans="7:8" ht="18.75">
      <c r="G214">
        <v>40</v>
      </c>
      <c r="H214" t="s">
        <v>242</v>
      </c>
    </row>
    <row r="215" spans="7:8" ht="18.75">
      <c r="G215">
        <v>159</v>
      </c>
      <c r="H215" t="s">
        <v>338</v>
      </c>
    </row>
    <row r="216" spans="7:8" ht="18.75">
      <c r="G216">
        <v>41</v>
      </c>
      <c r="H216" t="s">
        <v>243</v>
      </c>
    </row>
    <row r="217" spans="7:8" ht="18.75">
      <c r="G217">
        <v>199</v>
      </c>
      <c r="H217" t="s">
        <v>368</v>
      </c>
    </row>
    <row r="218" spans="7:8" ht="18.75">
      <c r="G218">
        <v>110</v>
      </c>
      <c r="H218" t="s">
        <v>299</v>
      </c>
    </row>
    <row r="219" spans="7:8" ht="18.75">
      <c r="G219">
        <v>213</v>
      </c>
      <c r="H219" t="s">
        <v>379</v>
      </c>
    </row>
    <row r="220" spans="7:8" ht="18.75">
      <c r="G220">
        <v>59</v>
      </c>
      <c r="H220" t="s">
        <v>260</v>
      </c>
    </row>
    <row r="221" spans="7:8" ht="18.75">
      <c r="G221">
        <v>181</v>
      </c>
      <c r="H221" t="s">
        <v>355</v>
      </c>
    </row>
    <row r="222" spans="7:8" ht="18.75">
      <c r="G222">
        <v>111</v>
      </c>
      <c r="H222" t="s">
        <v>300</v>
      </c>
    </row>
    <row r="223" spans="7:8" ht="18.75">
      <c r="G223">
        <v>42</v>
      </c>
      <c r="H223" t="s">
        <v>244</v>
      </c>
    </row>
    <row r="224" spans="7:8" ht="18.75">
      <c r="G224">
        <v>43</v>
      </c>
      <c r="H224" t="s">
        <v>245</v>
      </c>
    </row>
    <row r="225" spans="7:8" ht="18.75">
      <c r="G225">
        <v>238</v>
      </c>
      <c r="H225" t="s">
        <v>397</v>
      </c>
    </row>
    <row r="226" spans="7:8" ht="18.75">
      <c r="G226">
        <v>60</v>
      </c>
      <c r="H226" t="s">
        <v>261</v>
      </c>
    </row>
    <row r="227" spans="7:8" ht="18.75">
      <c r="G227">
        <v>112</v>
      </c>
      <c r="H227" t="s">
        <v>301</v>
      </c>
    </row>
    <row r="228" spans="7:8" ht="18.75">
      <c r="G228">
        <v>155</v>
      </c>
      <c r="H228" t="s">
        <v>334</v>
      </c>
    </row>
    <row r="229" spans="7:8" ht="18.75">
      <c r="G229">
        <v>44</v>
      </c>
      <c r="H229" t="s">
        <v>246</v>
      </c>
    </row>
    <row r="230" spans="7:8" ht="18.75">
      <c r="G230">
        <v>157</v>
      </c>
      <c r="H230" t="s">
        <v>336</v>
      </c>
    </row>
    <row r="231" spans="7:8" ht="18.75">
      <c r="G231">
        <v>182</v>
      </c>
      <c r="H231" t="s">
        <v>356</v>
      </c>
    </row>
    <row r="232" spans="7:8" ht="18.75">
      <c r="G232">
        <v>193</v>
      </c>
      <c r="H232" t="s">
        <v>362</v>
      </c>
    </row>
    <row r="233" spans="7:8" ht="18.75">
      <c r="G233">
        <v>45</v>
      </c>
      <c r="H233" t="s">
        <v>247</v>
      </c>
    </row>
    <row r="234" spans="7:8" ht="18.75">
      <c r="G234">
        <v>61</v>
      </c>
      <c r="H234" t="s">
        <v>262</v>
      </c>
    </row>
    <row r="235" spans="7:8" ht="18.75">
      <c r="G235">
        <v>158</v>
      </c>
      <c r="H235" t="s">
        <v>337</v>
      </c>
    </row>
    <row r="236" spans="7:8" ht="18.75">
      <c r="G236">
        <v>194</v>
      </c>
      <c r="H236" t="s">
        <v>363</v>
      </c>
    </row>
    <row r="237" spans="7:8" ht="18.75">
      <c r="G237">
        <v>46</v>
      </c>
      <c r="H237" t="s">
        <v>248</v>
      </c>
    </row>
    <row r="238" spans="7:8" ht="18.75">
      <c r="G238">
        <v>239</v>
      </c>
      <c r="H238" t="s">
        <v>398</v>
      </c>
    </row>
    <row r="239" spans="7:8" ht="18.75">
      <c r="G239">
        <v>214</v>
      </c>
      <c r="H239" t="s">
        <v>380</v>
      </c>
    </row>
    <row r="240" spans="7:8" ht="18.75">
      <c r="G240">
        <v>215</v>
      </c>
      <c r="H240" t="s">
        <v>381</v>
      </c>
    </row>
    <row r="241" spans="7:8" ht="18.75">
      <c r="G241">
        <v>220</v>
      </c>
      <c r="H241" t="s">
        <v>385</v>
      </c>
    </row>
    <row r="242" spans="7:8" ht="18.75">
      <c r="G242">
        <v>47</v>
      </c>
      <c r="H242" t="s">
        <v>249</v>
      </c>
    </row>
    <row r="243" spans="7:8" ht="18.75">
      <c r="G243">
        <v>113</v>
      </c>
      <c r="H243" t="s">
        <v>302</v>
      </c>
    </row>
    <row r="244" spans="7:8" ht="18.75">
      <c r="G244">
        <v>114</v>
      </c>
      <c r="H244" t="s">
        <v>303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村田　祐介</dc:creator>
  <cp:keywords/>
  <dc:description/>
  <cp:lastModifiedBy>村田　祐介</cp:lastModifiedBy>
  <cp:lastPrinted>2014-09-26T06:59:49Z</cp:lastPrinted>
  <dcterms:created xsi:type="dcterms:W3CDTF">2013-09-03T04:33:06Z</dcterms:created>
  <dcterms:modified xsi:type="dcterms:W3CDTF">2014-09-26T07:15:49Z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