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0" yWindow="0" windowWidth="0" windowHeight="17770" activeTab="0"/>
  </bookViews>
  <sheets>
    <sheet name="Form1" sheetId="1" r:id="rId1"/>
    <sheet name="Form2" sheetId="2" r:id="rId2"/>
    <sheet name="error_message" sheetId="3" state="hidden" r:id="rId3"/>
    <sheet name="topic" sheetId="4" state="hidden" r:id="rId4"/>
    <sheet name="PullDownInsti" sheetId="5" state="hidden" r:id="rId5"/>
  </sheets>
  <externalReferences>
    <externalReference r:id="rId8"/>
    <externalReference r:id="rId9"/>
  </externalReferences>
  <definedNames>
    <definedName name="Affiliation">'PullDownInsti'!$C$2:$C$98</definedName>
    <definedName name="CaBirth">'Form1'!$T$10</definedName>
    <definedName name="CaEmail">'Form1'!$G$14</definedName>
    <definedName name="CaFirst">'Form1'!$J$10</definedName>
    <definedName name="CaGen">'Form1'!$AB$10</definedName>
    <definedName name="CaName">'Form1'!$A$10</definedName>
    <definedName name="CaNatio">'Form1'!$N$13</definedName>
    <definedName name="CaStatus">'Form1'!$A$13</definedName>
    <definedName name="ComputerSkills">'Form1'!$A$32</definedName>
    <definedName name="degree">'[2]PullDown'!$D$22:$D$24</definedName>
    <definedName name="DuDays">'Form2'!$AC$16</definedName>
    <definedName name="DuFrom">'Form2'!$E$16</definedName>
    <definedName name="Duration">'Form2'!$F$15</definedName>
    <definedName name="DuTo">'Form2'!$Q$16</definedName>
    <definedName name="EnPro">'Form1'!#REF!</definedName>
    <definedName name="error_message">'error_message'!$B$2:$D$8</definedName>
    <definedName name="Form1">'Form1'!$A$1:$AF$50</definedName>
    <definedName name="Form2">'Form2'!$A$1:$AF$50</definedName>
    <definedName name="gender">'PullDownInsti'!$E$2:$E$4</definedName>
    <definedName name="HigherEdu">'Form1'!$A$25</definedName>
    <definedName name="NameUniversity">'Form1'!$A$6</definedName>
    <definedName name="nation">'PullDownInsti'!$H$2:$H$242</definedName>
    <definedName name="ObjNii">'Form2'!$A$20</definedName>
    <definedName name="Ord_1">'Form2'!$D$3</definedName>
    <definedName name="Ord_2">'Form2'!$D$7</definedName>
    <definedName name="Ord_3">'Form2'!$D$11</definedName>
    <definedName name="_xlnm.Print_Area" localSheetId="0">'Form1'!$A$1:$AF$50</definedName>
    <definedName name="_xlnm.Print_Area" localSheetId="1">'Form2'!$A$1:$AF$50</definedName>
    <definedName name="Research">'topic'!$A$1:$J$103</definedName>
    <definedName name="status">'PullDownInsti'!$I$2:$I$4</definedName>
    <definedName name="SuDepartment">'Form1'!$A$20</definedName>
    <definedName name="SuEmail">'Form1'!$G$21</definedName>
    <definedName name="SuFamily">'Form1'!$A$17</definedName>
    <definedName name="SuFirst">'Form1'!$J$17</definedName>
    <definedName name="SuTitle">'Form1'!$T$17</definedName>
    <definedName name="提出データ">'[1]提出Data'!$A$2:$N$83</definedName>
  </definedNames>
  <calcPr fullCalcOnLoad="1"/>
</workbook>
</file>

<file path=xl/sharedStrings.xml><?xml version="1.0" encoding="utf-8"?>
<sst xmlns="http://schemas.openxmlformats.org/spreadsheetml/2006/main" count="1202" uniqueCount="778">
  <si>
    <t>Attachment1</t>
  </si>
  <si>
    <t xml:space="preserve">Institute of Computational Mathmatics and Scientific/Engineering Computing, Academy of Mathematics and System Sciences, Chinese Academy of Sciences </t>
  </si>
  <si>
    <t>School of Electronics Engineering and Computer Science, Peking University</t>
  </si>
  <si>
    <t>The Hong Kong University of Science and Technology (HKUST)</t>
  </si>
  <si>
    <t>The School of Electronic, Information and Electrical Engineering of Shanghai Jiao Tong University</t>
  </si>
  <si>
    <t>Department of computer Science and Engineering, University of Dhaka</t>
  </si>
  <si>
    <t>Australia-Japan Research Centre (AJRC), Australian National University</t>
  </si>
  <si>
    <t xml:space="preserve">National ICT Australia Limited (NICTA)
</t>
  </si>
  <si>
    <t xml:space="preserve">Center of Excellence in Engineered Quantum Systems and School of Mathmatics and Physics, The University of Queensland </t>
  </si>
  <si>
    <t>The Faculty of Engineering and Information Technologies,The University of Sydney</t>
  </si>
  <si>
    <t>Smart Transport Research Centre, hosted by the Faculty of Built Environment &amp; Engineering, Queensland University of Technology</t>
  </si>
  <si>
    <t>Faculty of Mathematics, University of Waterloo</t>
  </si>
  <si>
    <t>Faculty of Science, Department of Computing Science, Alberta Ingenuity Centre for Machine Learning, University of Alberta (AICML)</t>
  </si>
  <si>
    <t>School of Computer Science, McGill University</t>
  </si>
  <si>
    <t xml:space="preserve">Simon Fraser University </t>
  </si>
  <si>
    <t>Institut National de Recherche en Informatique et en Automatique (INRIA)</t>
  </si>
  <si>
    <t>Institut National Polytechnique de Grenoble</t>
  </si>
  <si>
    <t>Universite Joseph Fourier-Grenoble 1</t>
  </si>
  <si>
    <t>Pierre and Marie Curie University(UPMC)Laboratory of Computer Sciences, Paris6(LIP6)Computer Science Laboratory of Paris 6</t>
  </si>
  <si>
    <t>Institute National Polytechnique de Toulouse（ENSEEIHT-INPT)</t>
  </si>
  <si>
    <t>National Center for Scientific Research (CNRS)</t>
  </si>
  <si>
    <t>Universite Paul Sabatier (Universite de Toulouse III)</t>
  </si>
  <si>
    <t>University of Nice Sophia Antipolis</t>
  </si>
  <si>
    <t>Faculty of Applied Informatics, University of Augsburg</t>
  </si>
  <si>
    <t>Institute of Information Systems, German Research Center for Artificial Intelligence (DFKI)</t>
  </si>
  <si>
    <t>The Faculty of Applied Science of the University of Freiburg</t>
  </si>
  <si>
    <t>RWTH Aachen University, Germany (Faculty of Mathmatics, Computer Science and Natural Sciences)</t>
  </si>
  <si>
    <t>The German Academic Exchange Service (DAAD)</t>
  </si>
  <si>
    <t>Saarland University</t>
  </si>
  <si>
    <t>Faculty of Mathematics, Informatics and Statistics, University of Munchen</t>
  </si>
  <si>
    <t xml:space="preserve">Faculty of Civil Engineering and Geoscience, Delft University of Technology (TU Delft) </t>
  </si>
  <si>
    <t>Department of Informatics, Torino University</t>
  </si>
  <si>
    <t>Politecnico di Milano, Dipartimento di Elettronica, Informazione e Bioingegneria</t>
  </si>
  <si>
    <t>Institute of Electrical Engineering in Ecole Polytechnique Federale de Lausanne</t>
  </si>
  <si>
    <t>Faculty of Electrical Engineering, Czech Technical University in Prague</t>
  </si>
  <si>
    <t>International University of Rabat</t>
  </si>
  <si>
    <t xml:space="preserve">Hochschulbibliothekszentrum des Landes Nordrhein-Westfalen </t>
  </si>
  <si>
    <t>German National Library of Science and Technology (TIB)</t>
  </si>
  <si>
    <t>German National Library of Medicine (ZB MED)</t>
  </si>
  <si>
    <t>1. Candidate’s Information</t>
  </si>
  <si>
    <t>Name:</t>
  </si>
  <si>
    <t>FAMILY</t>
  </si>
  <si>
    <t>Date of birth:</t>
  </si>
  <si>
    <t>Gender:</t>
  </si>
  <si>
    <t>Male/Female</t>
  </si>
  <si>
    <t>Male</t>
  </si>
  <si>
    <t>Female</t>
  </si>
  <si>
    <t>American Samoa</t>
  </si>
  <si>
    <t>Anguilla</t>
  </si>
  <si>
    <t>Antigua and Barbuda</t>
  </si>
  <si>
    <t>Aruba</t>
  </si>
  <si>
    <t>Barbados</t>
  </si>
  <si>
    <t>Belize</t>
  </si>
  <si>
    <t>Bermuda</t>
  </si>
  <si>
    <t>Bosnia and Herzegovina</t>
  </si>
  <si>
    <t>British Indian Territory</t>
  </si>
  <si>
    <t>British Virgin Islands</t>
  </si>
  <si>
    <t>Burkina Faso</t>
  </si>
  <si>
    <t>Canada</t>
  </si>
  <si>
    <t>Cayman Islands</t>
  </si>
  <si>
    <t>Central African Republic</t>
  </si>
  <si>
    <t>Channel Islands</t>
  </si>
  <si>
    <t>Christmas Island</t>
  </si>
  <si>
    <t>Master</t>
  </si>
  <si>
    <t>PhD</t>
  </si>
  <si>
    <t>Current Status at your Institution:</t>
  </si>
  <si>
    <t>Nationality:</t>
  </si>
  <si>
    <t>E-mail:</t>
  </si>
  <si>
    <t>2. Supervisor’s Information</t>
  </si>
  <si>
    <t>Title/Position:</t>
  </si>
  <si>
    <t>2. Computer Skills</t>
  </si>
  <si>
    <t xml:space="preserve">3. English Language Proficiency: </t>
  </si>
  <si>
    <t>Department:</t>
  </si>
  <si>
    <t xml:space="preserve">1. Higher Education </t>
  </si>
  <si>
    <t>Please fill in your English level with the result of the TOEFL or IELTS or TOEIC exam,</t>
  </si>
  <si>
    <t>or appropriate English language proficiency test scores.</t>
  </si>
  <si>
    <t>- past research activities,</t>
  </si>
  <si>
    <t>- list of publications,</t>
  </si>
  <si>
    <t>- past internship and/or professional activities,</t>
  </si>
  <si>
    <t>- awards,</t>
  </si>
  <si>
    <t>Afghanistan</t>
  </si>
  <si>
    <t>Armenia</t>
  </si>
  <si>
    <t>Azerbaijan</t>
  </si>
  <si>
    <t>Bahrain</t>
  </si>
  <si>
    <t>Bangladesh</t>
  </si>
  <si>
    <t>Bhutan</t>
  </si>
  <si>
    <t>Cambodia</t>
  </si>
  <si>
    <t>China</t>
  </si>
  <si>
    <t>Australia</t>
  </si>
  <si>
    <t>Algeria</t>
  </si>
  <si>
    <t>Angola</t>
  </si>
  <si>
    <t>Benin</t>
  </si>
  <si>
    <t>Botswana</t>
  </si>
  <si>
    <t>Burundi</t>
  </si>
  <si>
    <t>Cameroon</t>
  </si>
  <si>
    <t>Cape Verde</t>
  </si>
  <si>
    <t>Chad</t>
  </si>
  <si>
    <t>Comoros</t>
  </si>
  <si>
    <t>Albania</t>
  </si>
  <si>
    <t>Andorra</t>
  </si>
  <si>
    <t>Austria</t>
  </si>
  <si>
    <t>Belarus</t>
  </si>
  <si>
    <t>Belgium</t>
  </si>
  <si>
    <t>Bulgaria</t>
  </si>
  <si>
    <t>Bahamas</t>
  </si>
  <si>
    <t>Argentina</t>
  </si>
  <si>
    <t>Bolivia</t>
  </si>
  <si>
    <t>Brazil</t>
  </si>
  <si>
    <t>Chile</t>
  </si>
  <si>
    <t>Colombia</t>
  </si>
  <si>
    <t>Cocos Islands</t>
  </si>
  <si>
    <t>4. Research Topics (select up to 3 topics from “list of research topics” and fill out in order)</t>
  </si>
  <si>
    <t>Order</t>
  </si>
  <si>
    <t xml:space="preserve">Supervisor </t>
  </si>
  <si>
    <t>1.</t>
  </si>
  <si>
    <t>2.</t>
  </si>
  <si>
    <t>3.</t>
  </si>
  <si>
    <t>Research Area</t>
  </si>
  <si>
    <t>From:</t>
  </si>
  <si>
    <t>yyyy/mm/dd</t>
  </si>
  <si>
    <t>To:</t>
  </si>
  <si>
    <t>days</t>
  </si>
  <si>
    <t>id</t>
  </si>
  <si>
    <t>message</t>
  </si>
  <si>
    <t>6. Objectives of your “NII International Internship Program”</t>
  </si>
  <si>
    <t>Days:</t>
  </si>
  <si>
    <t>Claude Bernard University Lyon 1</t>
  </si>
  <si>
    <t>Technische Universität Braunschweig (TU Braunschweig)</t>
  </si>
  <si>
    <t>The Electronics and Information Technology Laboratory (LETI)</t>
  </si>
  <si>
    <t>yyyy/mm/dd</t>
  </si>
  <si>
    <t>id</t>
  </si>
  <si>
    <t>Brunei</t>
  </si>
  <si>
    <t>flag</t>
  </si>
  <si>
    <t>blank</t>
  </si>
  <si>
    <t>from</t>
  </si>
  <si>
    <t>to</t>
  </si>
  <si>
    <t>over</t>
  </si>
  <si>
    <t>error</t>
  </si>
  <si>
    <t>note</t>
  </si>
  <si>
    <t>Error: please correct the duration you enter.</t>
  </si>
  <si>
    <t>Please correct the duration to be the period within 180 days.</t>
  </si>
  <si>
    <t>Name of University/Institution</t>
  </si>
  <si>
    <t>Tongji University</t>
  </si>
  <si>
    <t>University of Science and Technology of China (USTC)</t>
  </si>
  <si>
    <t>INESC Technology and Science (INESC TEC)</t>
  </si>
  <si>
    <t>Instituto de Engenharia de Sistemas e Computadores Investigação e Desenvolvimento em Lisboa (INESC-ID)</t>
  </si>
  <si>
    <t>The Faculty of Exact and Natural Sciences of Buenos Aires University</t>
  </si>
  <si>
    <t>Vienna University of Technology</t>
  </si>
  <si>
    <t>School of Computing, National University of Singapore（NUS)</t>
  </si>
  <si>
    <t>University of Science (Vietnam National University - Ho Chi Minh City)</t>
  </si>
  <si>
    <t>Hanoi University of Science and Technology(HUST)</t>
  </si>
  <si>
    <t>Vietnam National University of Ho Chi Minh City (VNU-HCM)</t>
  </si>
  <si>
    <t>VNU University of Engineering and Technology</t>
  </si>
  <si>
    <t>Barcelona School of Informatics, Universitat Politècnica de Catalunya (UPC)</t>
  </si>
  <si>
    <t>Universitat Politècnica de València (UPV)</t>
  </si>
  <si>
    <t>College of Electrical Engineering and Computer Science, National Taiwan Univeristy</t>
  </si>
  <si>
    <t>Department of Computer engineering, Chulalongkorn University</t>
  </si>
  <si>
    <t>Faculty of Science, Kasetsart University</t>
  </si>
  <si>
    <t>National Electronics and Computer Technology Center, National Science and Technology Development Agency (NECTEC)</t>
  </si>
  <si>
    <t>School of Engineering and technology, Asian Institute of Technology</t>
  </si>
  <si>
    <t>Department of Computer Science and Engineering, Seoul National University</t>
  </si>
  <si>
    <t>Korea Education &amp; Research Information Service(KERIS)</t>
  </si>
  <si>
    <t>Department of Computer Science, University of Bath</t>
  </si>
  <si>
    <t>Department of Computer Science, University of Bristol</t>
  </si>
  <si>
    <t>Department of Computing at Imperial College London</t>
  </si>
  <si>
    <t>Faculty of Mathematics and Computing, Open University</t>
  </si>
  <si>
    <t>School of Computer Science &amp; Electronic Engineering, University of Essex</t>
  </si>
  <si>
    <t>School of Informatics, University of Edinburgh</t>
  </si>
  <si>
    <t>The Computing Laboratory, University of Oxford</t>
  </si>
  <si>
    <t xml:space="preserve">The University of Newcastle Upon Tyne </t>
  </si>
  <si>
    <t>Asosciation of Research Libraries (ARL)</t>
  </si>
  <si>
    <t>College of Enginnering, University of Washington, Seattle</t>
  </si>
  <si>
    <t>Department of Computer Science, University of Maryland</t>
  </si>
  <si>
    <t>Indiana University</t>
  </si>
  <si>
    <t>Institute for Scientific Information, Inc.</t>
  </si>
  <si>
    <t>International Computer Science Institute</t>
  </si>
  <si>
    <t>New Jersey Institute of Technology</t>
  </si>
  <si>
    <t xml:space="preserve">North American Coordinating Council on Japanese Library Resources (NCC) </t>
  </si>
  <si>
    <t>School of Engineering and Computer Science,
University of Michigan-Dearborn</t>
  </si>
  <si>
    <t>The Edwin O. Reischauer Institute of Japanese Studies, Harvard University</t>
  </si>
  <si>
    <t>University of Southern California</t>
  </si>
  <si>
    <t>Cyprus</t>
  </si>
  <si>
    <t>Georgia</t>
  </si>
  <si>
    <t>India</t>
  </si>
  <si>
    <t>Indonesia</t>
  </si>
  <si>
    <t>Iran</t>
  </si>
  <si>
    <t>Iraq</t>
  </si>
  <si>
    <t>Israel</t>
  </si>
  <si>
    <t>Japan</t>
  </si>
  <si>
    <t>Jordan</t>
  </si>
  <si>
    <t>Kazakhstan</t>
  </si>
  <si>
    <t>North  Korea</t>
  </si>
  <si>
    <t>South Korea</t>
  </si>
  <si>
    <t>Kuwait</t>
  </si>
  <si>
    <t>Kyrgyz</t>
  </si>
  <si>
    <t>Lao People's Democratic Republic</t>
  </si>
  <si>
    <t>Lebanon</t>
  </si>
  <si>
    <t>Malaysia</t>
  </si>
  <si>
    <t>Maldives</t>
  </si>
  <si>
    <t>Mongolia</t>
  </si>
  <si>
    <t>Myanmar</t>
  </si>
  <si>
    <t>Nepal</t>
  </si>
  <si>
    <t>Oman</t>
  </si>
  <si>
    <t>Pakistan</t>
  </si>
  <si>
    <t>Philippines</t>
  </si>
  <si>
    <t>Qatar</t>
  </si>
  <si>
    <t>Saudi Arabia</t>
  </si>
  <si>
    <t>Singapore</t>
  </si>
  <si>
    <t>Sri Lanka</t>
  </si>
  <si>
    <t>Syria</t>
  </si>
  <si>
    <t>Tajikistan</t>
  </si>
  <si>
    <t>Thailand</t>
  </si>
  <si>
    <t>The Democratic Republic of Timor-Leste</t>
  </si>
  <si>
    <t>Turkey</t>
  </si>
  <si>
    <t>Turkmenistan</t>
  </si>
  <si>
    <t xml:space="preserve">United Arab Emirates </t>
  </si>
  <si>
    <t>Uzbekistan</t>
  </si>
  <si>
    <t>Viet Nam</t>
  </si>
  <si>
    <t>Yemen</t>
  </si>
  <si>
    <t>Fiji</t>
  </si>
  <si>
    <t>Kiribati</t>
  </si>
  <si>
    <t>Marshall Islands</t>
  </si>
  <si>
    <t>Federated States of Micronesia</t>
  </si>
  <si>
    <t>Nauru</t>
  </si>
  <si>
    <t xml:space="preserve">New Zealand </t>
  </si>
  <si>
    <t>Palau</t>
  </si>
  <si>
    <t>Papua New Guinea</t>
  </si>
  <si>
    <t>Samoa</t>
  </si>
  <si>
    <t>Solomon Islands</t>
  </si>
  <si>
    <t>Tonga</t>
  </si>
  <si>
    <t>Tuvalu</t>
  </si>
  <si>
    <t>Vanuatu</t>
  </si>
  <si>
    <t>Congo</t>
  </si>
  <si>
    <t xml:space="preserve">Cote d'Ivoire </t>
  </si>
  <si>
    <t>Democratic Republic of the Congo</t>
  </si>
  <si>
    <t>Djibouti</t>
  </si>
  <si>
    <t>Egypt</t>
  </si>
  <si>
    <t>Equatorial Guinea</t>
  </si>
  <si>
    <t>Eritrea</t>
  </si>
  <si>
    <t>Ethiopia</t>
  </si>
  <si>
    <t>Gabon</t>
  </si>
  <si>
    <t>Gambia</t>
  </si>
  <si>
    <t>Ghana</t>
  </si>
  <si>
    <t>Guinea</t>
  </si>
  <si>
    <t>Guinea-Bissau</t>
  </si>
  <si>
    <t>Kenya</t>
  </si>
  <si>
    <t>Lesotho</t>
  </si>
  <si>
    <t>Liberia</t>
  </si>
  <si>
    <t>Madagascar</t>
  </si>
  <si>
    <t>Malawi</t>
  </si>
  <si>
    <t>Mali</t>
  </si>
  <si>
    <t>Mauritania</t>
  </si>
  <si>
    <t>Mauritius</t>
  </si>
  <si>
    <t>Morocco</t>
  </si>
  <si>
    <t>Mozambique</t>
  </si>
  <si>
    <t>Namibia</t>
  </si>
  <si>
    <t>Niger</t>
  </si>
  <si>
    <t>Nigeria</t>
  </si>
  <si>
    <t>Rwanda</t>
  </si>
  <si>
    <t>Sao Tome and Principe</t>
  </si>
  <si>
    <t>Senegal</t>
  </si>
  <si>
    <t>Seychelles</t>
  </si>
  <si>
    <t>Sierra Leone</t>
  </si>
  <si>
    <t>Somalia</t>
  </si>
  <si>
    <t>South Africa</t>
  </si>
  <si>
    <t>Sudan</t>
  </si>
  <si>
    <t>Swaziland</t>
  </si>
  <si>
    <t>Tanzania</t>
  </si>
  <si>
    <t>Togo</t>
  </si>
  <si>
    <t>Tunisia</t>
  </si>
  <si>
    <t>Uganda</t>
  </si>
  <si>
    <t>Zambia</t>
  </si>
  <si>
    <t>Zimbabwe</t>
  </si>
  <si>
    <t>Croatia</t>
  </si>
  <si>
    <t>Czech Republic</t>
  </si>
  <si>
    <t>Denmark</t>
  </si>
  <si>
    <t>Estonia</t>
  </si>
  <si>
    <t>Finland</t>
  </si>
  <si>
    <t>France</t>
  </si>
  <si>
    <t>Germany</t>
  </si>
  <si>
    <t>Greece</t>
  </si>
  <si>
    <t>Hungary</t>
  </si>
  <si>
    <t>Iceland</t>
  </si>
  <si>
    <t>Ireland</t>
  </si>
  <si>
    <t>Italy</t>
  </si>
  <si>
    <t>Latvia</t>
  </si>
  <si>
    <t>Liechtenstein</t>
  </si>
  <si>
    <t>Lithuania</t>
  </si>
  <si>
    <t>Luxembourg</t>
  </si>
  <si>
    <t>Malta</t>
  </si>
  <si>
    <t>Moldova</t>
  </si>
  <si>
    <t>Monaco</t>
  </si>
  <si>
    <t>Montenegro</t>
  </si>
  <si>
    <t>Norway</t>
  </si>
  <si>
    <t>Poland</t>
  </si>
  <si>
    <t>Portugal</t>
  </si>
  <si>
    <t>Romania</t>
  </si>
  <si>
    <t>San Marino</t>
  </si>
  <si>
    <t>Serbia</t>
  </si>
  <si>
    <t>Slovakia</t>
  </si>
  <si>
    <t>Slovenia</t>
  </si>
  <si>
    <t>Spain</t>
  </si>
  <si>
    <t>Sweden</t>
  </si>
  <si>
    <t>Ukraine</t>
  </si>
  <si>
    <t xml:space="preserve">United Kingdom </t>
  </si>
  <si>
    <t>Vatican City State</t>
  </si>
  <si>
    <t>The   Former   Yugoslav   Republic   of Macedonia</t>
  </si>
  <si>
    <t>Costa Rica</t>
  </si>
  <si>
    <t>Cuba</t>
  </si>
  <si>
    <t>Dominica</t>
  </si>
  <si>
    <t>Dominican Republic</t>
  </si>
  <si>
    <t>El Salvador</t>
  </si>
  <si>
    <t>Grenada</t>
  </si>
  <si>
    <t>Guatemala</t>
  </si>
  <si>
    <t>Haiti</t>
  </si>
  <si>
    <t>Honduras</t>
  </si>
  <si>
    <t>Jamaica</t>
  </si>
  <si>
    <t>Mexico</t>
  </si>
  <si>
    <t>Nicaragua</t>
  </si>
  <si>
    <t>Panama</t>
  </si>
  <si>
    <t>Saint Kitts and Nevis</t>
  </si>
  <si>
    <t>Saint Lucia</t>
  </si>
  <si>
    <t>Saint Vincent and the Grenadines</t>
  </si>
  <si>
    <t>Trinidad and Tobago</t>
  </si>
  <si>
    <t xml:space="preserve">United States of America </t>
  </si>
  <si>
    <t>Ecuador</t>
  </si>
  <si>
    <t>Guyana</t>
  </si>
  <si>
    <t>Paraguay</t>
  </si>
  <si>
    <t>Peru</t>
  </si>
  <si>
    <t>Suriname</t>
  </si>
  <si>
    <t>Uruguay</t>
  </si>
  <si>
    <t>Venezuela</t>
  </si>
  <si>
    <t xml:space="preserve">Hong Kong </t>
  </si>
  <si>
    <t xml:space="preserve">Macau </t>
  </si>
  <si>
    <t>Kashmir</t>
  </si>
  <si>
    <t>Taiwan</t>
  </si>
  <si>
    <t>The West Bank and Gaza Strip</t>
  </si>
  <si>
    <t>Cook Islands</t>
  </si>
  <si>
    <t>French Polynesia</t>
  </si>
  <si>
    <t>Guam</t>
  </si>
  <si>
    <t>Johnston Island</t>
  </si>
  <si>
    <t>Midway Islands</t>
  </si>
  <si>
    <t>New Caledonia</t>
  </si>
  <si>
    <t>Niue</t>
  </si>
  <si>
    <t>Norfolk Island</t>
  </si>
  <si>
    <t>Northern Mariana Islands</t>
  </si>
  <si>
    <t xml:space="preserve">Pitcairn </t>
  </si>
  <si>
    <t xml:space="preserve">Tokelau </t>
  </si>
  <si>
    <t>Wake Island</t>
  </si>
  <si>
    <t>Wallis and Futuna Islands</t>
  </si>
  <si>
    <t>Mayotte</t>
  </si>
  <si>
    <t>Reunion</t>
  </si>
  <si>
    <t>St. Helena ex. dep.</t>
  </si>
  <si>
    <t>Western Sahara</t>
  </si>
  <si>
    <t>Faeroe Islands</t>
  </si>
  <si>
    <t>Gibraltar</t>
  </si>
  <si>
    <t>Isle of Man</t>
  </si>
  <si>
    <t>Svalbard</t>
  </si>
  <si>
    <t>Greenland</t>
  </si>
  <si>
    <t>Guadeloupe Martinique</t>
  </si>
  <si>
    <t>Martinique</t>
  </si>
  <si>
    <t>Montserrat</t>
  </si>
  <si>
    <t>Netherlands Antilles</t>
  </si>
  <si>
    <t>Puerto Rico</t>
  </si>
  <si>
    <t>St. Pierre et Miquelon</t>
  </si>
  <si>
    <t>Turks and Caicos Islands</t>
  </si>
  <si>
    <t>Virgin</t>
  </si>
  <si>
    <t>Falkland Islands</t>
  </si>
  <si>
    <t>French Guiana</t>
  </si>
  <si>
    <t>Holland</t>
  </si>
  <si>
    <t>Libya</t>
  </si>
  <si>
    <t>Russia</t>
  </si>
  <si>
    <t>Swiss</t>
  </si>
  <si>
    <t>- exchanged e-mails with NII supervisor, etc.</t>
  </si>
  <si>
    <t>First</t>
  </si>
  <si>
    <t>International Research Center Multimedia Information, Communication, and Applications (MICA) 
Hanoi University of Science and Technology</t>
  </si>
  <si>
    <t>The University of Limerick 
(Lero - the Irish Software Engineering Research Centre)</t>
  </si>
  <si>
    <t>Laboratoire d'Informatiquede Nantes-Atlantique
Universite de Nantes</t>
  </si>
  <si>
    <t>Department of Computer Science,
Faculty of Engineering Science, University College London</t>
  </si>
  <si>
    <t>Berlin Institute of Technology
(TUB, TU Berlin)</t>
  </si>
  <si>
    <t>The Aalto University, School of Electrical Engineering</t>
  </si>
  <si>
    <t>gender</t>
  </si>
  <si>
    <t>nation</t>
  </si>
  <si>
    <t>Affiliation</t>
  </si>
  <si>
    <t>status</t>
  </si>
  <si>
    <t>First</t>
  </si>
  <si>
    <t>Middle</t>
  </si>
  <si>
    <t>“NII International Internship Program” Application Form</t>
  </si>
  <si>
    <t>less</t>
  </si>
  <si>
    <t>Universidad Politécnica de Madrid (UPM), Spain</t>
  </si>
  <si>
    <t>The internship period should be more than 60 days.</t>
  </si>
  <si>
    <t>*Please submit this form as the Excel file format (.xls) and do not convert to PDF file.</t>
  </si>
  <si>
    <t>Up to 6 months (at least 3 months; a longer period is better)</t>
  </si>
  <si>
    <t>Up to 6 months (at least 3 months)</t>
  </si>
  <si>
    <t>School of Information Science and Technology, Department of Automation,　Tsinghua University</t>
  </si>
  <si>
    <t>Polytechnique Montréal</t>
  </si>
  <si>
    <t>The University of Paris Sud</t>
  </si>
  <si>
    <t>Fraunhofer Institute for Open Communication Systems (FOKUS)</t>
  </si>
  <si>
    <t>The Technische Universität München (TUM)</t>
  </si>
  <si>
    <t>Georg-August-Universität Göttingen</t>
  </si>
  <si>
    <t>The Idiap Research Institute (Idiap)</t>
  </si>
  <si>
    <t>DANTE (Delivery of Advanced Network Technology to Europe)</t>
  </si>
  <si>
    <t>PhD students</t>
  </si>
  <si>
    <t>Master's or PhD students</t>
  </si>
  <si>
    <t>http://klab.nii.ac.jp/</t>
  </si>
  <si>
    <t>Please do not leave [From] and [To] blank.</t>
  </si>
  <si>
    <t>Please do not leave [To] blank.</t>
  </si>
  <si>
    <t>Please do not leave [From] blank.</t>
  </si>
  <si>
    <t>No.</t>
  </si>
  <si>
    <t>4-6 months</t>
  </si>
  <si>
    <t>Year:</t>
  </si>
  <si>
    <t>Course:</t>
  </si>
  <si>
    <t>School Name:</t>
  </si>
  <si>
    <t>Your detailed CV should be attached as separate files with this application such as:</t>
  </si>
  <si>
    <t>3. Curriculum Vitae:   *Please adjust the hight of rows if you need.</t>
  </si>
  <si>
    <t>www.siliconmountain.jp</t>
  </si>
  <si>
    <t>Master or Ph.D students</t>
  </si>
  <si>
    <t>Speech information processing</t>
  </si>
  <si>
    <t>Unmanned Aerial Vehicle (Robotics, Electronics, Embedded Systems)</t>
  </si>
  <si>
    <t xml:space="preserve">Solid programming in C/C++; interest in drone-related robotics </t>
  </si>
  <si>
    <t>Interactive Information Retrieval</t>
  </si>
  <si>
    <t>5. Duration:</t>
  </si>
  <si>
    <t>Artificial Intelligence / Web Informatics</t>
  </si>
  <si>
    <t>No.</t>
  </si>
  <si>
    <t>Research area</t>
  </si>
  <si>
    <t>Title of the research</t>
  </si>
  <si>
    <t>Website</t>
  </si>
  <si>
    <t>Name of supervisor</t>
  </si>
  <si>
    <t>Title of the supervisor</t>
  </si>
  <si>
    <t>Requirements for applicants: Master's / Ph.D. Student</t>
  </si>
  <si>
    <t>Total number of acceptance per supervisor</t>
  </si>
  <si>
    <t>Duration : 2-6months (less than 180days)</t>
  </si>
  <si>
    <t>Comments</t>
  </si>
  <si>
    <t>Machine Learning</t>
  </si>
  <si>
    <t>Learning Relational Dynamics from State Transition</t>
  </si>
  <si>
    <t>http://mahito.info/index_e.html</t>
  </si>
  <si>
    <t>Professor</t>
  </si>
  <si>
    <t>Associate Professor</t>
  </si>
  <si>
    <t>Master's or PhD students</t>
  </si>
  <si>
    <t>Assistant Professor</t>
  </si>
  <si>
    <t>Theoretical Computer Science</t>
  </si>
  <si>
    <t>Automata-Theoretic Techniques in Formal Verification</t>
  </si>
  <si>
    <t>http://group-mmm.org/eratommsd/about.html</t>
  </si>
  <si>
    <t>Software Science</t>
  </si>
  <si>
    <t>Machine Learning Techiniques Applied to Search-Based Testing</t>
  </si>
  <si>
    <t>Software Science/Control Engineering</t>
  </si>
  <si>
    <t>Optimization-Based Synthesis of Lyapunov Functions and Other Correctness Certificates</t>
  </si>
  <si>
    <t>Categorical Modeling of Verification Techniques</t>
  </si>
  <si>
    <t>Deep Learning - Object and Action Recognition</t>
  </si>
  <si>
    <t>Research and development of Deep Learning models for (1) real-time object recognition and tracking, (2) action recognition, and (3) semantic segmentation (pixel-wise labeling) with the  goal of creating a "dynamic map" (DM) from the UAV perspective.
DM-based services incl. advanced surveillance, security and generally, situational awareness.
The system will be tested by superchip on drone. We already have several models for (1)-(3) running.</t>
  </si>
  <si>
    <t>Solid programming skills, e.g., C++ and Python. Solid background in machine learning and Deep Learning. Longer stay (6 months) is preferred for good result and possibly a publication (http://research.nii.ac.jp/~prendinger/)</t>
  </si>
  <si>
    <t>Deep Learning - Infrastructure Degradation Classification</t>
  </si>
  <si>
    <t>Research and development of Deep Learning models for detecting the type and level of damage of infrastructure. We have a large-scale data set of damaged components of bridges in Japan.
The project is a collaborative work with academia and industry.</t>
  </si>
  <si>
    <t>up to 6 months</t>
  </si>
  <si>
    <t>Heterogeneous Ad Hoc Network for Skill sharing</t>
  </si>
  <si>
    <t>*NOTICE: Internship period must be 60 to 180 days.</t>
  </si>
  <si>
    <t>Databases / Data Mining</t>
  </si>
  <si>
    <t>Similarity Search and Intrinsic Dimensionality</t>
  </si>
  <si>
    <t xml:space="preserve"> 3-6 months</t>
  </si>
  <si>
    <t>Priority given to PhD students, and for internships of 5-6 months.</t>
  </si>
  <si>
    <t>Data Mining</t>
  </si>
  <si>
    <t xml:space="preserve">Outlier Detection and Data Dimensionality </t>
  </si>
  <si>
    <t>Data Mining / Machine Learning</t>
  </si>
  <si>
    <t>Theory (Algorithmics, Statistics, Machine Learning)</t>
  </si>
  <si>
    <t xml:space="preserve">Theory of Intrinsic Dimensionality </t>
  </si>
  <si>
    <t>Theoretical Computer Science</t>
  </si>
  <si>
    <t>Constant-Time Algorithms on Continuous Objects</t>
  </si>
  <si>
    <t>http://research.nii.ac.jp/~yyoshida/</t>
  </si>
  <si>
    <t>Yuichi Yoshida</t>
  </si>
  <si>
    <t>PhD students</t>
  </si>
  <si>
    <t>3 months</t>
  </si>
  <si>
    <t>Spectral Submodular Theory</t>
  </si>
  <si>
    <t>Machine Learning</t>
  </si>
  <si>
    <t>Machine Learning Based on Submodular Functions</t>
  </si>
  <si>
    <t>Knowledge Representation and Reasoning</t>
  </si>
  <si>
    <t>Tensor-Based Automated Reasoning</t>
  </si>
  <si>
    <t>http://research.nii.ac.jp/il/index18.html</t>
  </si>
  <si>
    <t>Katsumi Inoue</t>
  </si>
  <si>
    <t>3-6 months</t>
  </si>
  <si>
    <t xml:space="preserve">Basic knowledge of ASP/CP/SAT solving, deductive/abductive/inductive reasoning, GPU computing and/or linear algebra are required.  Experience in C++, CUDA, Octave, OpenCL or Python is useful.  Contact Prof. Inoue in advance.  </t>
  </si>
  <si>
    <t>Integration of Knowledge Representation and Machine Learning</t>
  </si>
  <si>
    <t xml:space="preserve">Knowledge in KR, logics, abduction, ILP, CSP and/or belief change as well as machine learning or representation learning are advantageous to tackle this subject.  Contact Prof. Inoue in advance. </t>
  </si>
  <si>
    <t xml:space="preserve">Basic knowledge of machine learning and/or neural networks are required.  Additionally, knowledge in planning or model checking is useful.  Contact Prof. Inoue in advance. </t>
  </si>
  <si>
    <t>Multi-Agent Systems</t>
  </si>
  <si>
    <t>Resilient AI</t>
  </si>
  <si>
    <t>Basic knowledge in AI and constraint optimization as well as computer programming skills are required.  Contact Prof. Inoue in advance.</t>
  </si>
  <si>
    <t>juris-informatics</t>
  </si>
  <si>
    <t>legal reasoning</t>
  </si>
  <si>
    <t>Ken Satoh</t>
  </si>
  <si>
    <t>upto 3 month</t>
  </si>
  <si>
    <t>legal knowledge required</t>
  </si>
  <si>
    <t>legal argumentation</t>
  </si>
  <si>
    <t>knowledge of argumentation semantics in AI is reuqired.</t>
  </si>
  <si>
    <t>Medical Informatics</t>
  </si>
  <si>
    <t>argumentation in clinical guidelines</t>
  </si>
  <si>
    <t>knowlsdge about medical clinical guideline is necessary</t>
  </si>
  <si>
    <t>Machine learning</t>
  </si>
  <si>
    <t>Machine learning with discrete structure</t>
  </si>
  <si>
    <t>6 months</t>
  </si>
  <si>
    <t>Machine learning with information geometry</t>
  </si>
  <si>
    <t xml:space="preserve"> software verification</t>
  </si>
  <si>
    <t>separation logic</t>
  </si>
  <si>
    <t>http://research.nii.ac.jp/~tatsuta/index-e.html</t>
  </si>
  <si>
    <t>Makoto Tatsuta</t>
  </si>
  <si>
    <t>2-6 months</t>
  </si>
  <si>
    <t>Artificial Intelligence / Web Informatics</t>
  </si>
  <si>
    <t>Semantic Web / Linked Data / Linked Open Data</t>
  </si>
  <si>
    <t>http://lod.ac</t>
  </si>
  <si>
    <t>Hideaki Takeda</t>
  </si>
  <si>
    <t>3-6months</t>
  </si>
  <si>
    <t>Social Web / Social Media Analysis / Social Network Analysis</t>
  </si>
  <si>
    <t>http://www-kasm.nii.ac.jp/</t>
  </si>
  <si>
    <t>Artificial Intelligence</t>
  </si>
  <si>
    <t>Articiial Social Intelligence: building intelligence systems with social knowledge and social interaction</t>
  </si>
  <si>
    <t>Airtificial Intelligence</t>
  </si>
  <si>
    <t>Machine Learning for Advanced Driving Assistance Systems</t>
  </si>
  <si>
    <t>http://ri-www.nii.ac.jp/</t>
  </si>
  <si>
    <t>Ryutaro Ichise</t>
  </si>
  <si>
    <t>3 to 6 months</t>
  </si>
  <si>
    <t>Relational Learning for Knowledge Graph / Linked Data</t>
  </si>
  <si>
    <t>Data Mining for Large Scale Data</t>
  </si>
  <si>
    <t>Ontology Learning</t>
  </si>
  <si>
    <t>Web &amp; Social Media analysis, Time series analysis</t>
  </si>
  <si>
    <t>Modeling human activity through mining social time series</t>
  </si>
  <si>
    <t>http://research.nii.ac.jp/~r-koba/en/index.html</t>
  </si>
  <si>
    <t>Ryota Kobayashi</t>
  </si>
  <si>
    <t xml:space="preserve"> 4-6months</t>
  </si>
  <si>
    <t>Basuc knowledge about Probability and Statistics (e.g. Chapter 1 and 2 in Pattern Recognition and Machine Learning, Bishop C.M.) are necessary. Machine learning and/or natural language processing techniques is appreciated. See papers in my website for details (Aoki et al., 2016; Kobayashi &amp; Lamboitte 2016).</t>
  </si>
  <si>
    <t>Computational Neuroscience, Simulation</t>
  </si>
  <si>
    <t>Brain simulation</t>
  </si>
  <si>
    <t>Basic knowledge about differential equations are necessary. Optimization or simulation methods for differential equations will be appreciated.</t>
  </si>
  <si>
    <t>Cognitive Science</t>
  </si>
  <si>
    <t>Research on the sense of agency/ownership using immersive virtual reality</t>
  </si>
  <si>
    <t>http://www.iir.nii.ac.jp/lab/research-e/neurorehabilitation/</t>
  </si>
  <si>
    <t>Tetsunari Inamura</t>
  </si>
  <si>
    <t>Intelligent Robotics</t>
  </si>
  <si>
    <t>Human-Robot Interaction in Vritual/Augmented Reality</t>
  </si>
  <si>
    <t>http://www.iir.nii.ac.jp/lab/research-e/sigverse/</t>
  </si>
  <si>
    <t>Data Processing</t>
  </si>
  <si>
    <t>Interoperability of Decentralized Data</t>
  </si>
  <si>
    <t>http://research.nii.ac.jp/~hu
http://www.prg.nii.ac.jp</t>
  </si>
  <si>
    <t>Zhenjiang Hu</t>
  </si>
  <si>
    <t>Interested in DSL design and its implementation.</t>
  </si>
  <si>
    <t>Programming Technique</t>
  </si>
  <si>
    <t>Bidirectional Programming/Bidirectional Transformation</t>
  </si>
  <si>
    <t>Having experience in developing prorgamming tools.</t>
  </si>
  <si>
    <t>Parallel Programming</t>
  </si>
  <si>
    <t>High-Level Parallel Programming for Processing Big graphs</t>
  </si>
  <si>
    <t>Having experiences of writing parallel programs</t>
  </si>
  <si>
    <t>Software Engineering</t>
  </si>
  <si>
    <t xml:space="preserve">Adaptive Software Development </t>
  </si>
  <si>
    <t>Intereted in developing practical software systems</t>
  </si>
  <si>
    <t>6 months (or shorter)</t>
  </si>
  <si>
    <t>Our focus will be on quantiative modeling and verification (probabilistic, weighted, timed, etc.).
Desired: solid backgrounds in logic, automata and formal languages</t>
  </si>
  <si>
    <t>Search-based testing of cyber-physical systems (also called "falsification") is attracting attention as a practical quality-assurance technique. It nicely combines formal methods and machine learning on the theoretical sides; on the implementation side there are many interesting challenges, too.</t>
  </si>
  <si>
    <t>http://group-mmm.org/eratommsd/about.html</t>
  </si>
  <si>
    <t>Correctness certificates for various systems and specifications (Lyapunov functions, ranking functions, invariants, etc.) sometimes allow efficient numeric search via convex optimization algorithms. This is also where software science and control engineering meet.</t>
  </si>
  <si>
    <t>Various verification techniques allow abstraction by the language of category theory (especially coalgebras). This sometimes aids generalization and transition from qualitative to quantitative. 
Desired: familiarity with basic category theory.</t>
  </si>
  <si>
    <t>wireless networking</t>
  </si>
  <si>
    <t>5G, Connected Vehicles, IoT</t>
  </si>
  <si>
    <t>Yusheng Ji</t>
  </si>
  <si>
    <t>Understanding of infrastructure-based and/or ad hoc wireless communication systems is expected</t>
  </si>
  <si>
    <t>mobile computing</t>
  </si>
  <si>
    <t>Mobile edge computing</t>
  </si>
  <si>
    <t>Hardware Design</t>
  </si>
  <si>
    <t>Hardware Accelerator for Neural Networks</t>
  </si>
  <si>
    <t>http://www.nii.ac.jp/en/faculty/architecture/yoneda_tomohiro/</t>
  </si>
  <si>
    <t>Tomohiro Yoneda</t>
  </si>
  <si>
    <t>6 months</t>
  </si>
  <si>
    <t xml:space="preserve">Wireless and Mobile Communication Networks </t>
  </si>
  <si>
    <t>Energy-efficient spectrum allocation optimization for future 5G wireless access networks</t>
  </si>
  <si>
    <t>http://www.nii.ac.jp/en/faculty/architecture/kaneko_megumi/</t>
  </si>
  <si>
    <t>5-6 months</t>
  </si>
  <si>
    <t xml:space="preserve">Required programming skills: Matlab.
Basic knowledge in signal processing and wireless/digital communications is required. </t>
  </si>
  <si>
    <t>Wireless and Mobile Communication Networks</t>
  </si>
  <si>
    <t>Learning-based dynamic radio resource allocation and interference management</t>
  </si>
  <si>
    <t>content-based image and video analysis</t>
  </si>
  <si>
    <t>video and image semantic analysis and search (esp. TRECVID LOC and AVS task.  see: http://www-nlpir.nist.gov/projects/trecvid/)</t>
  </si>
  <si>
    <t>http://www.satoh-lab.nii.ac.jp</t>
  </si>
  <si>
    <t>more than 90 days</t>
  </si>
  <si>
    <t>identification of specific object in video and image (esp. TRECVID instance search.  see: http://www-nlpir.nist.gov/projects/trecvid/)</t>
  </si>
  <si>
    <t>Video Event Analysis (esp. TRECVID SMKBP or ActEv task.  see: http://www-nlpir.nist.gov/projects/trecvid/)</t>
  </si>
  <si>
    <t>Image and Video Captioning (esp. TRECVID Video-to-Text pilot task or Microsoft Video to Language Challenge: see http://ms-multimedia-challenge.com/challenge)</t>
  </si>
  <si>
    <t>Computer Vision and Computer Graphics</t>
  </si>
  <si>
    <t xml:space="preserve">Computational Photography: Deep learning, Image-based rendering, Image processing, Color analysis, Spectral imaging </t>
  </si>
  <si>
    <t>http://research.nii.ac.jp/~imarik/
http://research.nii.ac.jp/pbv/</t>
  </si>
  <si>
    <t>Imari SATOH</t>
  </si>
  <si>
    <t>5 to 6 month</t>
  </si>
  <si>
    <t>A basic knowledge of Image Analysis and/or Machine learning, and  good programming skills are required</t>
  </si>
  <si>
    <t>Data Science in intelligent food and cooking recipes</t>
  </si>
  <si>
    <t>CRWB COoking Recipe Search Engine</t>
  </si>
  <si>
    <t>https://goo.gl/YE4ZVY</t>
  </si>
  <si>
    <t>Collaboration with SIGCIDC (Special Interest Group on Collective Intelligence and Digital Cooking)</t>
  </si>
  <si>
    <t>Cooking Execution Plan Generator</t>
  </si>
  <si>
    <t>https://goo.gl/h1Jqk2</t>
  </si>
  <si>
    <t>Informationn Science in Intelligent food and cooking recipes</t>
  </si>
  <si>
    <t>Cooking Process-centric ontology and Linked Open Data</t>
  </si>
  <si>
    <t>https://goo.gl/ZUDUF4</t>
  </si>
  <si>
    <t>Computer Science and Math in Intelligent Food</t>
  </si>
  <si>
    <t>Food Intake Classification Using Off-the-Shelf Sensors</t>
  </si>
  <si>
    <t>https://goo.gl/sBCRt7</t>
  </si>
  <si>
    <t>Education Science and higher education</t>
  </si>
  <si>
    <t xml:space="preserve">Web Real-Time Communication server for WebELS </t>
  </si>
  <si>
    <t>https://goo.gl/XFGsXK</t>
  </si>
  <si>
    <t>project under ISO SC 36 and international coopertions.</t>
  </si>
  <si>
    <t>Computer Science In Intelligent Network</t>
  </si>
  <si>
    <t>https://goo.gl/tTvQRP</t>
  </si>
  <si>
    <t>Collaboration with LIMOS/UCA (Universite Clermont Auvergne)</t>
  </si>
  <si>
    <t>computer vision</t>
  </si>
  <si>
    <t xml:space="preserve">One of the following topics:
(1) 3D vision,
(2) Recognizing human activities,  
(3) Gaze sensing and gaze navigation,
(4) Sbject segmentation from video, and                                                   (5) DL based image/video generation
</t>
  </si>
  <si>
    <t>http://www.dgcv.nii.ac.jp</t>
  </si>
  <si>
    <t>Akihiro Sugimoto</t>
  </si>
  <si>
    <t>Rigorous background on mathematics is required.  Strong programming skills on image processing and computer vision are also required.  In the case of Master course students, highly motivated students who can stay for 6 months are preferable.  Students who are willing to pursuit ph D at NII are preferable as well.  Potential applicants should send your CV and research interests/proposals directly to Prof. Sugimoto before your application.</t>
  </si>
  <si>
    <t>digital geometry</t>
  </si>
  <si>
    <t xml:space="preserve">(1) Discretization model of geometric shape,                                                     (2) Discrete shape fitting to noisy integer points. </t>
  </si>
  <si>
    <t>Rigorous background on mathematics as well as computer vision is required.  In particular, sufficient knowledge of linear algebra, graph theory and number theory are important requirements.  Programming skills on image processing or computer vision are also required.  Potential applicants should send your CV and research interests/proposals directly to Prof. Sugimoto before your application.</t>
  </si>
  <si>
    <t>Multimedia Data Mining and Analysis</t>
  </si>
  <si>
    <t>People activities analytics in the context of social online presences and real physical behaviours in multimedia landscape (e.g., multimodal deep learning for multimedia content recommendation, personalized venue inference, enhancing online education by leveraging social media techniques).</t>
  </si>
  <si>
    <t>http://research.nii.ac.jp/~yiyu/</t>
  </si>
  <si>
    <t>Yi Yu</t>
  </si>
  <si>
    <t>Master/PhD</t>
  </si>
  <si>
    <t>Music Information Retrieval and Its Applications</t>
  </si>
  <si>
    <t>Music discovery (e.g., content-based deep learning for cold start problem in music recommendation,  personalized retrieval and playlisting).</t>
  </si>
  <si>
    <t xml:space="preserve">DNN-based expressive speech synthesis </t>
  </si>
  <si>
    <t>Relevant papers include, but do not limited to, [1] Jaime Lorenzo-Trueba, Shinji Takaki, Junichi Yamagishi, A comparative study on modeling and controlling emotional acoustic parameters in neural networks based Japanese and Spanish speech synthesis, 18th SLP symposium, Dec 2016</t>
  </si>
  <si>
    <t>Junichi Yamagishi</t>
  </si>
  <si>
    <t xml:space="preserve">3-6 months </t>
  </si>
  <si>
    <t>The successful candidate should be a PhD student in speech processing, computer science, engineering, linguistics, mathematics, or a related discipline. He or she should have strong programming skills and experience with statistical parametric speech synthesis. • Familiarity with software tools including HTK, HTS, SPTK, Festival, DNN tools is preferable</t>
  </si>
  <si>
    <t>Waveform generation for DNN speech synthesis</t>
  </si>
  <si>
    <t>Relevant papers include, but do not limited to, [2] A Deep Auto-Encoder based Low-Dimensional Feature Extraction from FFT Spectral Envelopes for Statistical Parametric Speech Synthesis, Shinji Takaki, Junichi Yamagishi, Proc. ICASSP 2016 SP-6.7 March 2016</t>
  </si>
  <si>
    <t>The successful candidate should be a PhD student in speech processing, computer science, engineering, linguistics, mathematics, or a related discipline. He or she should have strong programming skills and experience with statistical parametric speech synthesis and signal processsing • Familiarity with software tools including HTK, HTS, SPTK, Festival, DNN tools is preferable</t>
  </si>
  <si>
    <t xml:space="preserve">Speaker adaptation for DNN speech synthesis </t>
  </si>
  <si>
    <t>Relevant papers include, but do not limited to, [3] Hieu-Thi Luong, Shinji Takaki, Gustav Eje Henter, Junichi Yamagishi, "ADAPTING AND CONTROLLING DNN-BASED SPEECH SYNTHESIS USING INPUT CODES", Proc ICASSP 2017</t>
  </si>
  <si>
    <t>New DNN architectures and theory for speech synthesis</t>
  </si>
  <si>
    <t>Relevant papers include, but do not limited to, [4] Xin Wang, Shinji Takaki, Junichi Yamagishi, "Investigating Very Deep Highway Networks for Parametric Speech Synthesis", 9th ISCA Workshop on Speech Synthesis (Satellite workshop after INTERSPEECH 2016) September 2016, [5] Xin Wang, Shinji Takaki, Junichi Yamagishi, "AN AUTO REGRESSIVE RECURRENT MIXTURE DENSITY NETWORK FOR PARAMETRIC SPEECH SYNTHESIS", Proc ICASSP 2017</t>
  </si>
  <si>
    <t>The successful candidate should be a PhD student in speech processing, computer science, engineering, linguistics, mathematics, or a related discipline. He or she should have strong programming skills and experience with statistical parametric speech synthesis and machine learning. • Familiarity with software tools including HTK, HTS, SPTK, Festival, DNN tools is preferable</t>
  </si>
  <si>
    <t>Speech information processing</t>
  </si>
  <si>
    <t>Natural language processing for DNN speech synthesis</t>
  </si>
  <si>
    <t>Relevant papers include, but do not limited to, [6] Xin Wang, Shinji Takaki, Junichi Yamagishi, "Enhance the word vector with prosodic information for the recurrent neural network based TTS system", Interspeech 2016,  Sept 2016</t>
  </si>
  <si>
    <t>The successful candidate should be a PhD student in speech processing, computer science, engineering, linguistics, mathematics, or a related discipline. He or she should have strong programming skills and experience with statistical parametric speech synthesis and natural langauge processing. • Familiarity with software tools including HTK, HTS, SPTK, Festival, DNN tools is preferable</t>
  </si>
  <si>
    <t>DNN-based automatic speaker verifications and its anti-spoofing</t>
  </si>
  <si>
    <t>Relevant papers and webpage include, but do not limited to, [7] ASVspoof 2015: the First Automatic Speaker Verification Spoofing and Countermeasures Challenge, Zhizheng Wu, Tomi Kinnunen, Nicholas Evans, Junichi Yamagishi, Cemal Hanilc, Md Sahidullah Aleksandr Sizov, Interspeech 2015  2037-2041 Sept 2015 [8] http://www.spoofingchallenge.org/</t>
  </si>
  <si>
    <t>The successful candidate should be a PhD student in speech processing, computer science, engineering, linguistics, mathematics, or a related discipline. He or she should have strong programming skills. Familiarity with software tools including ALIZE, MSR identity toolbox, Sidekit, DNN tools is preferable</t>
  </si>
  <si>
    <t>Other modality or multimodality that are relevant to speech synthesis or speaker verification</t>
  </si>
  <si>
    <t>Relevant papers include, but do not limited to, [9] The use of articulatory movement data in speech synthesis applications: an overview –Application of articulatory movements using machine learning algorithms–, Korin Richmond, Zhenhua Ling, Junichi Yamagishi, Acoustical Science and Technology 36(6) 1-12 Nov 2015</t>
  </si>
  <si>
    <t>Examples of the other modality and/or multimodality include audio visual synthesis/verification, automatic natural language generation, machine translation, articulatory information, and music/singing. The successful candidate should be a PhD student in speech processing, computer science, engineering, linguistics, mathematics, or a related discipline. He or she should have strong programming skills. Familiarity with relevant software tools including DNN tools is preferable</t>
  </si>
  <si>
    <t>Digital Humanities</t>
  </si>
  <si>
    <t>Machine learning for image processing (esp. character recognition), geographic information, linked data and metadata management for cultural heritage</t>
  </si>
  <si>
    <t>http://agora.ex.nii.ac.jp/~kitamoto/education/internship/</t>
  </si>
  <si>
    <t>Asanobu Kitamoto</t>
  </si>
  <si>
    <t>A student with programming skills and interests in real problems is preferred.</t>
  </si>
  <si>
    <t>Earth Environmental Informatics</t>
  </si>
  <si>
    <t>Big data analytics (esp. image processing, remote sensing and machine learning) for solving environmental and societal problems</t>
  </si>
  <si>
    <t>Crisis Informatics</t>
  </si>
  <si>
    <t xml:space="preserve">Big data analytics (esp. image processing, natural language processing, and machine learning) for natural disasters and crisis </t>
  </si>
  <si>
    <t>Open Science</t>
  </si>
  <si>
    <t>Research on a new trend of science, such as open data, data citation, citizen science, and open innovation</t>
  </si>
  <si>
    <t>Text Media</t>
  </si>
  <si>
    <t>Analysis and assistance of human reading/writing</t>
  </si>
  <si>
    <t>http://www-al.nii.ac.jp</t>
  </si>
  <si>
    <t>Akiko Aizawa</t>
  </si>
  <si>
    <t>3-6 months (6 month is preferable)</t>
  </si>
  <si>
    <t>Scientific paper analysis and mining</t>
  </si>
  <si>
    <t>Natural language understanding</t>
  </si>
  <si>
    <t>Traditional Geometric Computer Vision</t>
  </si>
  <si>
    <t>3D Reconstruction for Large-Scale Image Collections; 3D Scan Using Mobile Devices; Underwater 3D Reconstruction</t>
  </si>
  <si>
    <t>http://researchmap.jp/yinqiangzheng</t>
  </si>
  <si>
    <t>Yinqiang Zheng</t>
  </si>
  <si>
    <t>2-6 months</t>
  </si>
  <si>
    <t xml:space="preserve">Students aiming at top conferences (ICCV, CVPR, ECCV) and journals (PAMI, IJCV) are encouraged to join us. . </t>
  </si>
  <si>
    <t>Data-Driven Geometric Computer Vision</t>
  </si>
  <si>
    <t>Deep Learning for 3D Capture, Point Cloud Denosing, Surface Completion, CAD Model Extraction and Realistic Rendering</t>
  </si>
  <si>
    <t>Traditional Photometric Computer Vision</t>
  </si>
  <si>
    <t xml:space="preserve">Multispectral and Hyperspectral Imaging System; Spectral Image Denosing and Superresolution; Intrinsic Images; Polarizing Imaging; </t>
  </si>
  <si>
    <t>Data-Driven Photometric Computer Vision</t>
  </si>
  <si>
    <t>Deep Learning for Image Enhancement, Colorization, Style Transfer; Data-Driven Optimal Camera Design for Object Detection and Recognition</t>
  </si>
  <si>
    <t>Database Programming Languages</t>
  </si>
  <si>
    <t>XQuery Fusion</t>
  </si>
  <si>
    <t>http://research.nii.ac.jp/~kato</t>
  </si>
  <si>
    <t>Hiroyuki Kato</t>
  </si>
  <si>
    <t>text mining</t>
  </si>
  <si>
    <t>Text mining based on probabilistic model</t>
  </si>
  <si>
    <t>http://www.ldear.nii.ac.jp/~takasu/en/</t>
  </si>
  <si>
    <t>Atsuhiro Takasu</t>
  </si>
  <si>
    <t>3 - 6 months</t>
  </si>
  <si>
    <t>Big Data</t>
  </si>
  <si>
    <t>data analysis and mining methods for (sensor) big data</t>
  </si>
  <si>
    <t>Software Engineering, Machine Learning, Testing, Artificial Intelligence</t>
  </si>
  <si>
    <t>Testing and Quality Analysis of Machihne Learning Systems</t>
  </si>
  <si>
    <t>http://research.nii.ac.jp/~f-ishikawa/en/lab.html</t>
  </si>
  <si>
    <t>Fuyuki Ishikawa</t>
  </si>
  <si>
    <t>2 - 6 months</t>
  </si>
  <si>
    <t>Cyber-Physical Systems, Software Engineering, Testing, Optimization</t>
  </si>
  <si>
    <t>Intelligent Automated Testing for Cyber-Physical Systems</t>
  </si>
  <si>
    <t>Formal Methods, Software Engineering</t>
  </si>
  <si>
    <t>Incremental Development and Evolution for Refinement-based System Models</t>
  </si>
  <si>
    <t>Software Engineering, Self-Adaptive Systems, Internet-of-Things</t>
  </si>
  <si>
    <t>Runtime Validation and Configuration of Smart Space Systems</t>
  </si>
  <si>
    <t>Unmanned Aircraft Systems Traffic Management (UTM)  - Scalable Algorithms and Real-time Distributed Systems</t>
  </si>
  <si>
    <t>Research and development of algorithms for:
(1) Scalable Pre-Flight Conflict Detection and Resolution (CDR) among UAVs (Unmanned Aerial Vehicles, or "drones"), e.g. Cooperative A*, Enhanced Conflict Based Search, etc.,
(2) Real-time In-Flight CDR methods, e.g. ORCA (Optimal Reciprocal Collision Avoidance), and
(3) Dynamic Airspace Configuration, e.g. "air highways", for efficient usage of low-altitude airspace.
Investigation and implementation of entire UTM architecture, incl. real-world field testing.</t>
  </si>
  <si>
    <t>Master and PhD students</t>
  </si>
  <si>
    <t>This work is part of a new large-scale Japanese Government project on designing, specifying, and testing UTM in Japan. It is similar to NASA UTM in US and u-Space in Europe.
Solid programming and software engineering skills; interest to create reliable and robust software that will be deployed in the real world; interest to go to the "field" and test advanced systems in the real world. Longer stay (6 months) is preferred for good result or publication (http://research.nii.ac.jp/~prendinger/)</t>
  </si>
  <si>
    <t>Setup of custom-made UAV configuration based on DJI Matrice 100 and M600 research platform, incl. flight controller, onboard processing, communications, visual and thermal sensing, etc. We are also operating plane-type UAVs, such as PARROT DISCO,</t>
  </si>
  <si>
    <t>signal processing</t>
  </si>
  <si>
    <t>graph signal processing for image compression / restoration</t>
  </si>
  <si>
    <t>http://research.nii.ac.jp/~cheung/intern.html</t>
  </si>
  <si>
    <t>Gene Cheung</t>
  </si>
  <si>
    <t>3 months minimum</t>
  </si>
  <si>
    <t>fundamental knowledge in signal processing, linear algebra, convex optimization required</t>
  </si>
  <si>
    <t>Media Clones</t>
  </si>
  <si>
    <t xml:space="preserve">Development of methods for protecting the privacy, biological, and environmental information to prevent fake information generation. </t>
  </si>
  <si>
    <t>http://www2c.comm.eng.osaka-u.ac.jp/proj/mc/eindex.html
http://research.nii.ac.jp/~iechizen/official/achievements-e.html</t>
  </si>
  <si>
    <t>Isao Echizen</t>
  </si>
  <si>
    <t>3 to 6 months</t>
  </si>
  <si>
    <t>Media Clones</t>
  </si>
  <si>
    <t>Verification of the capability of generating various types of media clones such as audio, visual, text, and social media derived from the fake information.</t>
  </si>
  <si>
    <t>Security</t>
  </si>
  <si>
    <t>Fundamental techniques and systems for content security</t>
  </si>
  <si>
    <t>http://research.nii.ac.jp/~iechizen/official/research-e.html
http://research.nii.ac.jp/~iechizen/official/achievements-e.html</t>
  </si>
  <si>
    <t>Privacy</t>
  </si>
  <si>
    <t>Privacy-enhancing technologies for resolving trade-offs between data anonymity and utility</t>
  </si>
  <si>
    <t>Development of methods for speech synthesis and speaker translation using unpaired data.</t>
  </si>
  <si>
    <t>Software Testing of Machine Learning Programs</t>
  </si>
  <si>
    <t>Software Engineering for CPS</t>
  </si>
  <si>
    <t>https://researchmap.jp/nkjm/?lang=english</t>
  </si>
  <si>
    <t>Shin Nakajima</t>
  </si>
  <si>
    <t>3-5 months</t>
  </si>
  <si>
    <t>Contact the supervisor before the application (Programming skills in Python (Topic-1) or Scala (Topic-2) are mandatory)</t>
  </si>
  <si>
    <t>Model Checking of Causal Loops</t>
  </si>
  <si>
    <t>Interactive Information Retrieval</t>
  </si>
  <si>
    <t>Understanding and Modeling User Behaviour during Complex Search Task</t>
  </si>
  <si>
    <t>Noriko Kando</t>
  </si>
  <si>
    <t>Either Master and PhD students are fine, but priority will be given to PhD student</t>
  </si>
  <si>
    <t>The grand target of the project is to propose a mechanism to support the users conducting complex/exploratory search tasks. As a step toward the target, several internship research tasks are prepared as following, but not limited to: 1) enhance the method to assess the "success" of complex/exploratory search outcome based on Concept map and others, 2) investigate user search bahaviour in terms of dwell time, link depth, search trail, , engagement, perceived task difficulty, cognitive task complexity, and/or outcome, 3) investigate the relationship between user's attributes such as domain expertise, task familiarity, time constraint, etc. and  the search behaviour and outcomes,   4) building and/or enhancing the tools usable for the above mentioned 1) -3).  Any other topic related to this research direction shall be considered.</t>
  </si>
  <si>
    <t xml:space="preserve">Investigating what/how Concept map captures each user's search outcome and its influence on the search process </t>
  </si>
  <si>
    <t>Either Master and PhD students</t>
  </si>
  <si>
    <t>Concept map is originally used in the educational science, but it has been used as a tool to capture each user's knowledge structure change during a complex search task such as "search as learning". This project investigates the role of the concept map in the search process through the experiments</t>
  </si>
  <si>
    <t>Argument Mining / Argument Summarization / Argument Structure Analysis</t>
  </si>
  <si>
    <t>https://poliinfo.github.io/</t>
  </si>
  <si>
    <t>Regarding a new challenge on political information analysis in the NTCIR's QA Lab shared task series, this project aims 1) survey of the exisiting literature on argument analysis (mining, summarization, structure analysis), 2) propose system(s) for automatic argument analysis / mining / summarization using either a) NTCIR-14 Polinfo Corpus (Japanese), or b) any other corpus in English.  for a), the internship includes hands on tutorials on how to process Japanese text.</t>
  </si>
  <si>
    <t>Citation analysis</t>
  </si>
  <si>
    <t>Citation analysis of the "Information Retrieval" domain</t>
  </si>
  <si>
    <t xml:space="preserve">To analyse the structure of research area of Information Retrieval (IR) and Interactive Information Retrieval (IIR) using various citation analysis methods including co-citation mapping. Compare the analysis published in 1991*, analyse how the domain had been developped over the three decades   [NB: * Noriko Kando et al (1991) "Structure of Information Retrieval Research: Tracking the Specialties and Develpment of Research Using Co-citation Maps and Citation Diagrams" </t>
  </si>
  <si>
    <t>Either</t>
  </si>
  <si>
    <t>Clustering and Data Dimensionality</t>
  </si>
  <si>
    <t>Unsupervised Feature Selection</t>
  </si>
  <si>
    <t>KNN Classification and Applications</t>
  </si>
  <si>
    <t>Professor</t>
  </si>
  <si>
    <t>Mahito Sugiyama</t>
  </si>
  <si>
    <t>Associate Professor</t>
  </si>
  <si>
    <t>Assistant Professor</t>
  </si>
  <si>
    <t>Ichiro Hasuo</t>
  </si>
  <si>
    <t>Megumi KANEKO</t>
  </si>
  <si>
    <t>Shin'ichi Satoh</t>
  </si>
  <si>
    <t>Professor</t>
  </si>
  <si>
    <t>Master's or Ph.D Student</t>
  </si>
  <si>
    <t>Frederic ANDRES</t>
  </si>
  <si>
    <t>Helmut Prendinger</t>
  </si>
  <si>
    <t>Isao Echizen</t>
  </si>
  <si>
    <t>The current project page has not been set up, but the previous related project page is available at; 
http://cres.jpn.org/?FrontPage</t>
  </si>
  <si>
    <t>Michael Houle</t>
  </si>
  <si>
    <t>Visiting Professor</t>
  </si>
  <si>
    <t>Numerical linear algebra</t>
  </si>
  <si>
    <t xml:space="preserve">Eigenvalue problems and applications </t>
  </si>
  <si>
    <t>https://www.opt.mist.i.u-tokyo.ac.jp/~nakatsukasa/</t>
  </si>
  <si>
    <t>Yuji Nakatsukasa</t>
  </si>
  <si>
    <t>2-6 months</t>
  </si>
  <si>
    <t xml:space="preserve">*No.100 has been added on April 24th, 2018. </t>
  </si>
  <si>
    <t>Numerical linear algebra</t>
  </si>
  <si>
    <t>Conditioning in least-squares problems</t>
  </si>
  <si>
    <t>Yuji Nakatsukasa</t>
  </si>
  <si>
    <t>2-6 months</t>
  </si>
  <si>
    <t xml:space="preserve">*No.101 has been added on April 24th, 2018. </t>
  </si>
  <si>
    <t>Numerical analysis</t>
  </si>
  <si>
    <t>Approximation by rational functions</t>
  </si>
  <si>
    <t>https://www.opt.mist.i.u-tokyo.ac.jp/~nakatsukasa/</t>
  </si>
  <si>
    <t xml:space="preserve">*No.102 has been added on April 24th, 2018. </t>
  </si>
  <si>
    <t>rev0424</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</si>
</sst>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 numFmtId="177" formatCode="&quot;Yes&quot;;&quot;Yes&quot;;&quot;No&quot;"/>
    <numFmt numFmtId="178" formatCode="&quot;True&quot;;&quot;True&quot;;&quot;False&quot;"/>
    <numFmt numFmtId="179" formatCode="&quot;On&quot;;&quot;On&quot;;&quot;Off&quot;"/>
    <numFmt numFmtId="180" formatCode="[$€-2]\ #,##0.00_);[Red]\([$€-2]\ #,##0.00\)"/>
    <numFmt numFmtId="181" formatCode="0_ "/>
  </numFmts>
  <fonts count="84">
    <font>
      <sz val="11"/>
      <color theme="1"/>
      <name val="メイリオ"/>
      <family val="3"/>
    </font>
    <font>
      <sz val="11"/>
      <color indexed="8"/>
      <name val="メイリオ"/>
      <family val="3"/>
    </font>
    <font>
      <sz val="6"/>
      <name val="メイリオ"/>
      <family val="3"/>
    </font>
    <font>
      <sz val="11"/>
      <name val="ＭＳ Ｐゴシック"/>
      <family val="3"/>
    </font>
    <font>
      <sz val="11"/>
      <name val="Microsoft Tai Le"/>
      <family val="2"/>
    </font>
    <font>
      <sz val="6"/>
      <name val="ＭＳ Ｐゴシック"/>
      <family val="3"/>
    </font>
    <font>
      <sz val="11"/>
      <name val="Arial"/>
      <family val="2"/>
    </font>
    <font>
      <b/>
      <sz val="13"/>
      <color indexed="56"/>
      <name val="Calibri"/>
      <family val="2"/>
    </font>
    <font>
      <sz val="11"/>
      <color indexed="9"/>
      <name val="メイリオ"/>
      <family val="3"/>
    </font>
    <font>
      <sz val="18"/>
      <color indexed="54"/>
      <name val="ＭＳ Ｐゴシック"/>
      <family val="3"/>
    </font>
    <font>
      <b/>
      <sz val="11"/>
      <color indexed="9"/>
      <name val="メイリオ"/>
      <family val="3"/>
    </font>
    <font>
      <sz val="11"/>
      <color indexed="60"/>
      <name val="メイリオ"/>
      <family val="3"/>
    </font>
    <font>
      <u val="single"/>
      <sz val="11"/>
      <color indexed="30"/>
      <name val="ＭＳ Ｐゴシック"/>
      <family val="3"/>
    </font>
    <font>
      <sz val="11"/>
      <color indexed="52"/>
      <name val="メイリオ"/>
      <family val="3"/>
    </font>
    <font>
      <sz val="11"/>
      <color indexed="20"/>
      <name val="メイリオ"/>
      <family val="3"/>
    </font>
    <font>
      <b/>
      <sz val="11"/>
      <color indexed="52"/>
      <name val="メイリオ"/>
      <family val="3"/>
    </font>
    <font>
      <sz val="11"/>
      <color indexed="10"/>
      <name val="メイリオ"/>
      <family val="3"/>
    </font>
    <font>
      <b/>
      <sz val="15"/>
      <color indexed="54"/>
      <name val="メイリオ"/>
      <family val="3"/>
    </font>
    <font>
      <b/>
      <sz val="13"/>
      <color indexed="54"/>
      <name val="メイリオ"/>
      <family val="3"/>
    </font>
    <font>
      <b/>
      <sz val="11"/>
      <color indexed="54"/>
      <name val="メイリオ"/>
      <family val="3"/>
    </font>
    <font>
      <b/>
      <sz val="11"/>
      <color indexed="8"/>
      <name val="メイリオ"/>
      <family val="3"/>
    </font>
    <font>
      <b/>
      <sz val="11"/>
      <color indexed="63"/>
      <name val="メイリオ"/>
      <family val="3"/>
    </font>
    <font>
      <i/>
      <sz val="11"/>
      <color indexed="23"/>
      <name val="メイリオ"/>
      <family val="3"/>
    </font>
    <font>
      <sz val="11"/>
      <color indexed="62"/>
      <name val="メイリオ"/>
      <family val="3"/>
    </font>
    <font>
      <u val="single"/>
      <sz val="11"/>
      <color indexed="25"/>
      <name val="メイリオ"/>
      <family val="3"/>
    </font>
    <font>
      <sz val="11"/>
      <color indexed="17"/>
      <name val="メイリオ"/>
      <family val="3"/>
    </font>
    <font>
      <sz val="10"/>
      <color indexed="8"/>
      <name val="Verdana"/>
      <family val="2"/>
    </font>
    <font>
      <sz val="12"/>
      <color indexed="8"/>
      <name val="Microsoft Tai Le"/>
      <family val="2"/>
    </font>
    <font>
      <sz val="11"/>
      <color indexed="8"/>
      <name val="Microsoft Tai Le"/>
      <family val="2"/>
    </font>
    <font>
      <sz val="18"/>
      <color indexed="8"/>
      <name val="Microsoft Tai Le"/>
      <family val="2"/>
    </font>
    <font>
      <b/>
      <sz val="14"/>
      <color indexed="9"/>
      <name val="Microsoft Tai Le"/>
      <family val="2"/>
    </font>
    <font>
      <b/>
      <sz val="12"/>
      <color indexed="9"/>
      <name val="Microsoft Tai Le"/>
      <family val="2"/>
    </font>
    <font>
      <b/>
      <sz val="11"/>
      <color indexed="9"/>
      <name val="Microsoft Tai Le"/>
      <family val="2"/>
    </font>
    <font>
      <sz val="14"/>
      <color indexed="8"/>
      <name val="Microsoft Tai Le"/>
      <family val="2"/>
    </font>
    <font>
      <b/>
      <sz val="14"/>
      <color indexed="8"/>
      <name val="Microsoft Tai Le"/>
      <family val="2"/>
    </font>
    <font>
      <sz val="11"/>
      <color indexed="8"/>
      <name val="Arial"/>
      <family val="2"/>
    </font>
    <font>
      <u val="single"/>
      <sz val="11"/>
      <color indexed="30"/>
      <name val="Arial"/>
      <family val="2"/>
    </font>
    <font>
      <sz val="12"/>
      <color indexed="8"/>
      <name val="Arial"/>
      <family val="2"/>
    </font>
    <font>
      <sz val="11"/>
      <color indexed="10"/>
      <name val="Arial"/>
      <family val="2"/>
    </font>
    <font>
      <sz val="8"/>
      <color indexed="22"/>
      <name val="Verdana"/>
      <family val="2"/>
    </font>
    <font>
      <sz val="10"/>
      <color indexed="8"/>
      <name val="メイリオ"/>
      <family val="3"/>
    </font>
    <font>
      <b/>
      <u val="single"/>
      <sz val="11"/>
      <color indexed="10"/>
      <name val="Verdana"/>
      <family val="2"/>
    </font>
    <font>
      <sz val="9"/>
      <color indexed="8"/>
      <name val="Verdana"/>
      <family val="2"/>
    </font>
    <font>
      <b/>
      <sz val="10"/>
      <color indexed="8"/>
      <name val="Verdana"/>
      <family val="2"/>
    </font>
    <font>
      <b/>
      <sz val="10"/>
      <color indexed="10"/>
      <name val="Verdana"/>
      <family val="2"/>
    </font>
    <font>
      <sz val="11"/>
      <color indexed="8"/>
      <name val="Verdana"/>
      <family val="2"/>
    </font>
    <font>
      <sz val="11"/>
      <color theme="0"/>
      <name val="メイリオ"/>
      <family val="3"/>
    </font>
    <font>
      <sz val="18"/>
      <color theme="3"/>
      <name val="Calibri Light"/>
      <family val="3"/>
    </font>
    <font>
      <b/>
      <sz val="11"/>
      <color theme="0"/>
      <name val="メイリオ"/>
      <family val="3"/>
    </font>
    <font>
      <sz val="11"/>
      <color rgb="FF9C6500"/>
      <name val="メイリオ"/>
      <family val="3"/>
    </font>
    <font>
      <u val="single"/>
      <sz val="11"/>
      <color theme="10"/>
      <name val="ＭＳ Ｐゴシック"/>
      <family val="3"/>
    </font>
    <font>
      <sz val="11"/>
      <color rgb="FFFA7D00"/>
      <name val="メイリオ"/>
      <family val="3"/>
    </font>
    <font>
      <sz val="11"/>
      <color rgb="FF9C0006"/>
      <name val="メイリオ"/>
      <family val="3"/>
    </font>
    <font>
      <b/>
      <sz val="11"/>
      <color rgb="FFFA7D00"/>
      <name val="メイリオ"/>
      <family val="3"/>
    </font>
    <font>
      <sz val="11"/>
      <color rgb="FFFF0000"/>
      <name val="メイリオ"/>
      <family val="3"/>
    </font>
    <font>
      <b/>
      <sz val="15"/>
      <color theme="3"/>
      <name val="メイリオ"/>
      <family val="3"/>
    </font>
    <font>
      <b/>
      <sz val="13"/>
      <color theme="3"/>
      <name val="メイリオ"/>
      <family val="3"/>
    </font>
    <font>
      <b/>
      <sz val="11"/>
      <color theme="3"/>
      <name val="メイリオ"/>
      <family val="3"/>
    </font>
    <font>
      <b/>
      <sz val="11"/>
      <color theme="1"/>
      <name val="メイリオ"/>
      <family val="3"/>
    </font>
    <font>
      <b/>
      <sz val="11"/>
      <color rgb="FF3F3F3F"/>
      <name val="メイリオ"/>
      <family val="3"/>
    </font>
    <font>
      <i/>
      <sz val="11"/>
      <color rgb="FF7F7F7F"/>
      <name val="メイリオ"/>
      <family val="3"/>
    </font>
    <font>
      <sz val="11"/>
      <color rgb="FF3F3F76"/>
      <name val="メイリオ"/>
      <family val="3"/>
    </font>
    <font>
      <u val="single"/>
      <sz val="11"/>
      <color theme="11"/>
      <name val="メイリオ"/>
      <family val="3"/>
    </font>
    <font>
      <sz val="11"/>
      <color rgb="FF006100"/>
      <name val="メイリオ"/>
      <family val="3"/>
    </font>
    <font>
      <sz val="10"/>
      <color theme="1"/>
      <name val="Verdana"/>
      <family val="2"/>
    </font>
    <font>
      <sz val="12"/>
      <color theme="1"/>
      <name val="Microsoft Tai Le"/>
      <family val="2"/>
    </font>
    <font>
      <sz val="11"/>
      <color theme="1"/>
      <name val="Microsoft Tai Le"/>
      <family val="2"/>
    </font>
    <font>
      <sz val="18"/>
      <color theme="1"/>
      <name val="Microsoft Tai Le"/>
      <family val="2"/>
    </font>
    <font>
      <b/>
      <sz val="14"/>
      <color theme="0"/>
      <name val="Microsoft Tai Le"/>
      <family val="2"/>
    </font>
    <font>
      <b/>
      <sz val="12"/>
      <color theme="0"/>
      <name val="Microsoft Tai Le"/>
      <family val="2"/>
    </font>
    <font>
      <b/>
      <sz val="11"/>
      <color theme="0"/>
      <name val="Microsoft Tai Le"/>
      <family val="2"/>
    </font>
    <font>
      <sz val="14"/>
      <color theme="1"/>
      <name val="Microsoft Tai Le"/>
      <family val="2"/>
    </font>
    <font>
      <b/>
      <sz val="14"/>
      <color theme="1"/>
      <name val="Microsoft Tai Le"/>
      <family val="2"/>
    </font>
    <font>
      <sz val="11"/>
      <color theme="1"/>
      <name val="Arial"/>
      <family val="2"/>
    </font>
    <font>
      <u val="single"/>
      <sz val="11"/>
      <color theme="10"/>
      <name val="Arial"/>
      <family val="2"/>
    </font>
    <font>
      <sz val="12"/>
      <color theme="1"/>
      <name val="Arial"/>
      <family val="2"/>
    </font>
    <font>
      <sz val="11"/>
      <color rgb="FFFF0000"/>
      <name val="Arial"/>
      <family val="2"/>
    </font>
    <font>
      <b/>
      <u val="single"/>
      <sz val="11"/>
      <color rgb="FFFF0000"/>
      <name val="Verdana"/>
      <family val="2"/>
    </font>
    <font>
      <sz val="10"/>
      <color theme="1"/>
      <name val="メイリオ"/>
      <family val="3"/>
    </font>
    <font>
      <sz val="8"/>
      <color theme="0" tint="-0.04997999966144562"/>
      <name val="Verdana"/>
      <family val="2"/>
    </font>
    <font>
      <b/>
      <sz val="10"/>
      <color rgb="FFFF0000"/>
      <name val="Verdana"/>
      <family val="2"/>
    </font>
    <font>
      <sz val="11"/>
      <color theme="1"/>
      <name val="Verdana"/>
      <family val="2"/>
    </font>
    <font>
      <sz val="9"/>
      <color theme="1"/>
      <name val="Verdana"/>
      <family val="2"/>
    </font>
    <font>
      <b/>
      <sz val="10"/>
      <color theme="1"/>
      <name val="Verdana"/>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
      <patternFill patternType="solid">
        <fgColor theme="0" tint="-0.4999699890613556"/>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double">
        <color rgb="FF3F3F3F"/>
      </left>
      <right style="hair">
        <color rgb="FF3F3F3F"/>
      </right>
      <top style="hair">
        <color rgb="FF3F3F3F"/>
      </top>
      <bottom style="hair">
        <color rgb="FF3F3F3F"/>
      </bottom>
    </border>
    <border>
      <left style="hair">
        <color rgb="FF3F3F3F"/>
      </left>
      <right style="hair">
        <color rgb="FF3F3F3F"/>
      </right>
      <top style="hair">
        <color rgb="FF3F3F3F"/>
      </top>
      <bottom style="hair">
        <color rgb="FF3F3F3F"/>
      </bottom>
    </border>
    <border>
      <left>
        <color indexed="63"/>
      </left>
      <right style="thin"/>
      <top style="thin"/>
      <bottom style="thin"/>
    </border>
    <border>
      <left style="thin"/>
      <right style="hair"/>
      <top style="thin"/>
      <bottom style="thin"/>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thin"/>
      <top style="thin"/>
      <bottom>
        <color indexed="63"/>
      </bottom>
    </border>
    <border>
      <left>
        <color indexed="63"/>
      </left>
      <right style="thin"/>
      <top style="thin"/>
      <bottom>
        <color indexed="63"/>
      </bottom>
    </border>
    <border>
      <left style="hair"/>
      <right style="hair"/>
      <top style="thin"/>
      <bottom style="thin"/>
    </border>
    <border>
      <left style="hair"/>
      <right style="thin"/>
      <top style="thin"/>
      <bottom style="thin"/>
    </border>
    <border>
      <left style="thin"/>
      <right>
        <color indexed="63"/>
      </right>
      <top style="thin"/>
      <bottom style="thin"/>
    </border>
    <border>
      <left>
        <color indexed="63"/>
      </left>
      <right>
        <color indexed="63"/>
      </right>
      <top style="thin"/>
      <bottom style="thin"/>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3" fillId="0" borderId="0">
      <alignment vertical="center"/>
      <protection/>
    </xf>
    <xf numFmtId="0" fontId="62" fillId="0" borderId="0" applyNumberFormat="0" applyFill="0" applyBorder="0" applyAlignment="0" applyProtection="0"/>
    <xf numFmtId="0" fontId="63" fillId="32" borderId="0" applyNumberFormat="0" applyBorder="0" applyAlignment="0" applyProtection="0"/>
  </cellStyleXfs>
  <cellXfs count="175">
    <xf numFmtId="0" fontId="0" fillId="0" borderId="0" xfId="0" applyAlignment="1">
      <alignment vertical="center"/>
    </xf>
    <xf numFmtId="0" fontId="64" fillId="0" borderId="0" xfId="0" applyFont="1" applyFill="1" applyAlignment="1">
      <alignment vertical="center"/>
    </xf>
    <xf numFmtId="0" fontId="0" fillId="0" borderId="10" xfId="0" applyBorder="1" applyAlignment="1">
      <alignment vertical="center"/>
    </xf>
    <xf numFmtId="0" fontId="64" fillId="33" borderId="10" xfId="0" applyFont="1" applyFill="1" applyBorder="1" applyAlignment="1">
      <alignment vertical="center"/>
    </xf>
    <xf numFmtId="0" fontId="64" fillId="0" borderId="10" xfId="0" applyFont="1" applyFill="1" applyBorder="1" applyAlignment="1">
      <alignment vertical="center"/>
    </xf>
    <xf numFmtId="0" fontId="64" fillId="0" borderId="11" xfId="0" applyFont="1" applyFill="1" applyBorder="1" applyAlignment="1" applyProtection="1">
      <alignment vertical="center"/>
      <protection hidden="1"/>
    </xf>
    <xf numFmtId="0" fontId="64" fillId="0" borderId="12" xfId="0" applyFont="1" applyFill="1" applyBorder="1" applyAlignment="1" applyProtection="1">
      <alignment vertical="center"/>
      <protection hidden="1"/>
    </xf>
    <xf numFmtId="0" fontId="64" fillId="0" borderId="13" xfId="0" applyFont="1" applyFill="1" applyBorder="1" applyAlignment="1" applyProtection="1">
      <alignment vertical="center"/>
      <protection hidden="1"/>
    </xf>
    <xf numFmtId="0" fontId="64" fillId="0" borderId="0" xfId="0" applyFont="1" applyFill="1" applyBorder="1" applyAlignment="1" applyProtection="1">
      <alignment vertical="center"/>
      <protection hidden="1"/>
    </xf>
    <xf numFmtId="0" fontId="64" fillId="0" borderId="14" xfId="0" applyFont="1" applyFill="1" applyBorder="1" applyAlignment="1" applyProtection="1">
      <alignment vertical="center"/>
      <protection hidden="1"/>
    </xf>
    <xf numFmtId="0" fontId="64" fillId="33" borderId="10" xfId="0" applyFont="1" applyFill="1" applyBorder="1" applyAlignment="1" applyProtection="1">
      <alignment vertical="center"/>
      <protection hidden="1"/>
    </xf>
    <xf numFmtId="0" fontId="64" fillId="0" borderId="10" xfId="0" applyFont="1" applyFill="1" applyBorder="1" applyAlignment="1" applyProtection="1">
      <alignment vertical="center"/>
      <protection hidden="1"/>
    </xf>
    <xf numFmtId="0" fontId="65" fillId="0" borderId="0" xfId="0" applyFont="1" applyAlignment="1">
      <alignment vertical="center"/>
    </xf>
    <xf numFmtId="0" fontId="4" fillId="0" borderId="0" xfId="0" applyFont="1" applyAlignment="1">
      <alignment vertical="center"/>
    </xf>
    <xf numFmtId="0" fontId="66" fillId="0" borderId="0" xfId="0" applyFont="1" applyAlignment="1">
      <alignment vertical="center"/>
    </xf>
    <xf numFmtId="0" fontId="65" fillId="0" borderId="0" xfId="0" applyFont="1" applyAlignment="1">
      <alignment vertical="center" wrapText="1"/>
    </xf>
    <xf numFmtId="0" fontId="67" fillId="0" borderId="0" xfId="0" applyFont="1" applyAlignment="1">
      <alignment horizontal="center" vertical="center"/>
    </xf>
    <xf numFmtId="0" fontId="66" fillId="0" borderId="0" xfId="0" applyFont="1" applyAlignment="1">
      <alignment vertical="center"/>
    </xf>
    <xf numFmtId="0" fontId="68" fillId="26" borderId="15" xfId="40" applyFont="1" applyBorder="1" applyAlignment="1">
      <alignment horizontal="center" vertical="center"/>
    </xf>
    <xf numFmtId="0" fontId="69" fillId="34" borderId="16" xfId="40" applyFont="1" applyFill="1" applyBorder="1" applyAlignment="1">
      <alignment vertical="center" wrapText="1"/>
    </xf>
    <xf numFmtId="0" fontId="69" fillId="34" borderId="16" xfId="40" applyFont="1" applyFill="1" applyBorder="1" applyAlignment="1">
      <alignment horizontal="center" vertical="center" wrapText="1"/>
    </xf>
    <xf numFmtId="0" fontId="70" fillId="34" borderId="16" xfId="40" applyFont="1" applyFill="1" applyBorder="1" applyAlignment="1">
      <alignment horizontal="center" vertical="center" wrapText="1"/>
    </xf>
    <xf numFmtId="0" fontId="66" fillId="0" borderId="0" xfId="0" applyFont="1" applyAlignment="1">
      <alignment horizontal="center" vertical="center"/>
    </xf>
    <xf numFmtId="0" fontId="66" fillId="0" borderId="0" xfId="0" applyFont="1" applyFill="1" applyAlignment="1">
      <alignment horizontal="center" vertical="center"/>
    </xf>
    <xf numFmtId="0" fontId="65" fillId="0" borderId="0" xfId="0" applyFont="1" applyFill="1" applyAlignment="1">
      <alignment vertical="center"/>
    </xf>
    <xf numFmtId="0" fontId="66" fillId="0" borderId="0" xfId="0" applyFont="1" applyFill="1" applyAlignment="1">
      <alignment vertical="center"/>
    </xf>
    <xf numFmtId="0" fontId="71" fillId="0" borderId="0" xfId="0" applyFont="1" applyFill="1" applyAlignment="1">
      <alignment vertical="center"/>
    </xf>
    <xf numFmtId="0" fontId="66" fillId="0" borderId="0" xfId="0" applyFont="1" applyFill="1" applyAlignment="1">
      <alignment vertical="center"/>
    </xf>
    <xf numFmtId="0" fontId="71" fillId="0" borderId="0" xfId="0" applyFont="1" applyFill="1" applyAlignment="1">
      <alignment vertical="center"/>
    </xf>
    <xf numFmtId="0" fontId="72" fillId="0" borderId="0" xfId="0" applyFont="1" applyFill="1" applyAlignment="1">
      <alignment vertical="center"/>
    </xf>
    <xf numFmtId="0" fontId="65" fillId="0" borderId="0" xfId="0" applyFont="1" applyAlignment="1">
      <alignment vertical="center"/>
    </xf>
    <xf numFmtId="0" fontId="73" fillId="0" borderId="10" xfId="0" applyFont="1" applyFill="1" applyBorder="1" applyAlignment="1">
      <alignment horizontal="center" vertical="center"/>
    </xf>
    <xf numFmtId="0" fontId="73" fillId="0" borderId="10" xfId="0" applyFont="1" applyFill="1" applyBorder="1" applyAlignment="1">
      <alignment horizontal="left" vertical="center" wrapText="1"/>
    </xf>
    <xf numFmtId="0" fontId="73" fillId="0" borderId="10" xfId="0" applyFont="1" applyBorder="1" applyAlignment="1">
      <alignment horizontal="left" vertical="center" wrapText="1"/>
    </xf>
    <xf numFmtId="0" fontId="73" fillId="0" borderId="10" xfId="0" applyFont="1" applyFill="1" applyBorder="1" applyAlignment="1">
      <alignment horizontal="center" vertical="center" wrapText="1"/>
    </xf>
    <xf numFmtId="0" fontId="6" fillId="0" borderId="10" xfId="62" applyFont="1" applyFill="1" applyBorder="1" applyAlignment="1">
      <alignment horizontal="left" vertical="center" wrapText="1"/>
      <protection/>
    </xf>
    <xf numFmtId="0" fontId="6" fillId="0" borderId="10" xfId="0" applyFont="1" applyBorder="1" applyAlignment="1">
      <alignment horizontal="left" vertical="center" wrapText="1"/>
    </xf>
    <xf numFmtId="0" fontId="73" fillId="0" borderId="10" xfId="0" applyFont="1" applyBorder="1" applyAlignment="1">
      <alignment horizontal="center" vertical="center" wrapText="1"/>
    </xf>
    <xf numFmtId="0" fontId="6" fillId="0" borderId="10" xfId="0" applyFont="1" applyFill="1" applyBorder="1" applyAlignment="1">
      <alignment horizontal="left" vertical="center" wrapText="1"/>
    </xf>
    <xf numFmtId="0" fontId="74" fillId="0" borderId="10" xfId="44" applyFont="1" applyFill="1" applyBorder="1" applyAlignment="1">
      <alignment horizontal="left" vertical="center" wrapText="1"/>
    </xf>
    <xf numFmtId="56" fontId="73" fillId="0" borderId="10" xfId="0" applyNumberFormat="1" applyFont="1" applyFill="1" applyBorder="1" applyAlignment="1">
      <alignment horizontal="left" vertical="center" wrapText="1"/>
    </xf>
    <xf numFmtId="0" fontId="73" fillId="0" borderId="10" xfId="44" applyFont="1" applyFill="1" applyBorder="1" applyAlignment="1">
      <alignment horizontal="left" vertical="center" wrapText="1"/>
    </xf>
    <xf numFmtId="0" fontId="73" fillId="0" borderId="10" xfId="0" applyFont="1" applyFill="1" applyBorder="1" applyAlignment="1">
      <alignment vertical="center" wrapText="1"/>
    </xf>
    <xf numFmtId="0" fontId="74" fillId="0" borderId="10" xfId="44" applyFont="1" applyFill="1" applyBorder="1" applyAlignment="1">
      <alignment vertical="center" wrapText="1"/>
    </xf>
    <xf numFmtId="0" fontId="73" fillId="0" borderId="10" xfId="0" applyFont="1" applyBorder="1" applyAlignment="1">
      <alignment vertical="center"/>
    </xf>
    <xf numFmtId="0" fontId="75" fillId="0" borderId="10" xfId="0" applyFont="1" applyBorder="1" applyAlignment="1">
      <alignment horizontal="center" vertical="center"/>
    </xf>
    <xf numFmtId="0" fontId="0" fillId="0" borderId="10" xfId="0" applyBorder="1" applyAlignment="1">
      <alignment horizontal="center" vertical="center" wrapText="1"/>
    </xf>
    <xf numFmtId="0" fontId="73" fillId="0" borderId="10" xfId="44" applyFont="1" applyFill="1" applyBorder="1" applyAlignment="1">
      <alignment vertical="center" wrapText="1"/>
    </xf>
    <xf numFmtId="0" fontId="6" fillId="0" borderId="10" xfId="0" applyFont="1" applyFill="1" applyBorder="1" applyAlignment="1">
      <alignment horizontal="center" vertical="center"/>
    </xf>
    <xf numFmtId="0" fontId="0" fillId="0" borderId="10" xfId="0" applyBorder="1" applyAlignment="1">
      <alignment vertical="center"/>
    </xf>
    <xf numFmtId="0" fontId="73" fillId="0" borderId="10" xfId="0" applyFont="1" applyBorder="1" applyAlignment="1">
      <alignment vertical="center" wrapText="1"/>
    </xf>
    <xf numFmtId="0" fontId="75" fillId="0" borderId="10" xfId="0" applyFont="1" applyFill="1" applyBorder="1" applyAlignment="1">
      <alignment horizontal="center" vertical="center" wrapText="1"/>
    </xf>
    <xf numFmtId="0" fontId="6" fillId="0" borderId="17" xfId="0" applyFont="1" applyFill="1" applyBorder="1" applyAlignment="1">
      <alignment horizontal="left" vertical="center" wrapText="1"/>
    </xf>
    <xf numFmtId="0" fontId="6" fillId="0" borderId="18" xfId="0" applyFont="1" applyFill="1" applyBorder="1" applyAlignment="1">
      <alignment horizontal="left" vertical="center" wrapText="1"/>
    </xf>
    <xf numFmtId="0" fontId="76" fillId="0" borderId="17" xfId="0" applyFont="1" applyFill="1" applyBorder="1" applyAlignment="1">
      <alignment vertical="center" wrapText="1"/>
    </xf>
    <xf numFmtId="0" fontId="64" fillId="0" borderId="19" xfId="0" applyFont="1" applyFill="1" applyBorder="1" applyAlignment="1" applyProtection="1">
      <alignment horizontal="left" vertical="center"/>
      <protection hidden="1"/>
    </xf>
    <xf numFmtId="0" fontId="64" fillId="0" borderId="20" xfId="0" applyFont="1" applyFill="1" applyBorder="1" applyAlignment="1" applyProtection="1">
      <alignment horizontal="left" vertical="center"/>
      <protection hidden="1"/>
    </xf>
    <xf numFmtId="0" fontId="64" fillId="0" borderId="21" xfId="0" applyFont="1" applyFill="1" applyBorder="1" applyAlignment="1" applyProtection="1">
      <alignment horizontal="left" vertical="center"/>
      <protection hidden="1"/>
    </xf>
    <xf numFmtId="0" fontId="64" fillId="0" borderId="10" xfId="0" applyFont="1" applyFill="1" applyBorder="1" applyAlignment="1" applyProtection="1">
      <alignment horizontal="center" vertical="center"/>
      <protection hidden="1"/>
    </xf>
    <xf numFmtId="0" fontId="64" fillId="0" borderId="10" xfId="0" applyFont="1" applyFill="1" applyBorder="1" applyAlignment="1" applyProtection="1">
      <alignment vertical="center"/>
      <protection hidden="1"/>
    </xf>
    <xf numFmtId="0" fontId="64" fillId="33" borderId="10" xfId="0" applyFont="1" applyFill="1" applyBorder="1" applyAlignment="1" applyProtection="1">
      <alignment horizontal="left" vertical="center" shrinkToFit="1"/>
      <protection locked="0"/>
    </xf>
    <xf numFmtId="0" fontId="64" fillId="0" borderId="10" xfId="0" applyFont="1" applyFill="1" applyBorder="1" applyAlignment="1" applyProtection="1">
      <alignment horizontal="left" vertical="center"/>
      <protection hidden="1"/>
    </xf>
    <xf numFmtId="0" fontId="64" fillId="33" borderId="10" xfId="0" applyFont="1" applyFill="1" applyBorder="1" applyAlignment="1" applyProtection="1">
      <alignment horizontal="left" vertical="top" wrapText="1"/>
      <protection locked="0"/>
    </xf>
    <xf numFmtId="0" fontId="0" fillId="0" borderId="10" xfId="0" applyBorder="1" applyAlignment="1" applyProtection="1">
      <alignment horizontal="left" vertical="top" wrapText="1"/>
      <protection locked="0"/>
    </xf>
    <xf numFmtId="0" fontId="64" fillId="0" borderId="10" xfId="0" applyFont="1" applyFill="1" applyBorder="1" applyAlignment="1" applyProtection="1">
      <alignment horizontal="left" vertical="top"/>
      <protection hidden="1"/>
    </xf>
    <xf numFmtId="0" fontId="64" fillId="0" borderId="22" xfId="0" applyFont="1" applyFill="1" applyBorder="1" applyAlignment="1" applyProtection="1">
      <alignment horizontal="left" vertical="center"/>
      <protection hidden="1"/>
    </xf>
    <xf numFmtId="0" fontId="64" fillId="0" borderId="23" xfId="0" applyFont="1" applyFill="1" applyBorder="1" applyAlignment="1" applyProtection="1">
      <alignment horizontal="left" vertical="center"/>
      <protection hidden="1"/>
    </xf>
    <xf numFmtId="0" fontId="64" fillId="0" borderId="24" xfId="0" applyFont="1" applyFill="1" applyBorder="1" applyAlignment="1" applyProtection="1">
      <alignment horizontal="left" vertical="center"/>
      <protection hidden="1"/>
    </xf>
    <xf numFmtId="0" fontId="77" fillId="0" borderId="25" xfId="0" applyFont="1" applyFill="1" applyBorder="1" applyAlignment="1" applyProtection="1" quotePrefix="1">
      <alignment horizontal="left" vertical="center"/>
      <protection hidden="1"/>
    </xf>
    <xf numFmtId="0" fontId="77" fillId="0" borderId="26" xfId="0" applyFont="1" applyFill="1" applyBorder="1" applyAlignment="1" applyProtection="1">
      <alignment horizontal="left" vertical="center"/>
      <protection hidden="1"/>
    </xf>
    <xf numFmtId="0" fontId="77" fillId="0" borderId="27" xfId="0" applyFont="1" applyFill="1" applyBorder="1" applyAlignment="1" applyProtection="1">
      <alignment horizontal="left" vertical="center"/>
      <protection hidden="1"/>
    </xf>
    <xf numFmtId="0" fontId="64" fillId="33" borderId="28" xfId="0" applyFont="1" applyFill="1" applyBorder="1" applyAlignment="1" applyProtection="1">
      <alignment vertical="top" wrapText="1"/>
      <protection locked="0"/>
    </xf>
    <xf numFmtId="0" fontId="64" fillId="33" borderId="29" xfId="0" applyFont="1" applyFill="1" applyBorder="1" applyAlignment="1" applyProtection="1">
      <alignment vertical="top" wrapText="1"/>
      <protection locked="0"/>
    </xf>
    <xf numFmtId="0" fontId="64" fillId="33" borderId="30" xfId="0" applyFont="1" applyFill="1" applyBorder="1" applyAlignment="1" applyProtection="1">
      <alignment vertical="top" wrapText="1"/>
      <protection locked="0"/>
    </xf>
    <xf numFmtId="0" fontId="64" fillId="33" borderId="31" xfId="0" applyFont="1" applyFill="1" applyBorder="1" applyAlignment="1" applyProtection="1">
      <alignment vertical="top" wrapText="1"/>
      <protection locked="0"/>
    </xf>
    <xf numFmtId="0" fontId="64" fillId="33" borderId="32" xfId="0" applyFont="1" applyFill="1" applyBorder="1" applyAlignment="1" applyProtection="1">
      <alignment vertical="top" wrapText="1"/>
      <protection locked="0"/>
    </xf>
    <xf numFmtId="0" fontId="64" fillId="33" borderId="33" xfId="0" applyFont="1" applyFill="1" applyBorder="1" applyAlignment="1" applyProtection="1">
      <alignment vertical="top" wrapText="1"/>
      <protection locked="0"/>
    </xf>
    <xf numFmtId="0" fontId="78" fillId="0" borderId="34" xfId="0" applyFont="1" applyBorder="1" applyAlignment="1" applyProtection="1">
      <alignment vertical="top" wrapText="1"/>
      <protection locked="0"/>
    </xf>
    <xf numFmtId="0" fontId="78" fillId="0" borderId="35" xfId="0" applyFont="1" applyBorder="1" applyAlignment="1" applyProtection="1">
      <alignment vertical="top" wrapText="1"/>
      <protection locked="0"/>
    </xf>
    <xf numFmtId="0" fontId="78" fillId="0" borderId="36" xfId="0" applyFont="1" applyBorder="1" applyAlignment="1" applyProtection="1">
      <alignment vertical="top" wrapText="1"/>
      <protection locked="0"/>
    </xf>
    <xf numFmtId="0" fontId="64" fillId="0" borderId="13" xfId="0" applyFont="1" applyFill="1" applyBorder="1" applyAlignment="1" applyProtection="1" quotePrefix="1">
      <alignment horizontal="left" vertical="center"/>
      <protection hidden="1"/>
    </xf>
    <xf numFmtId="0" fontId="64" fillId="0" borderId="0" xfId="0" applyFont="1" applyFill="1" applyBorder="1" applyAlignment="1" applyProtection="1">
      <alignment horizontal="left" vertical="center"/>
      <protection hidden="1"/>
    </xf>
    <xf numFmtId="0" fontId="64" fillId="0" borderId="14" xfId="0" applyFont="1" applyFill="1" applyBorder="1" applyAlignment="1" applyProtection="1">
      <alignment horizontal="left" vertical="center"/>
      <protection hidden="1"/>
    </xf>
    <xf numFmtId="0" fontId="64" fillId="0" borderId="13" xfId="0" applyFont="1" applyFill="1" applyBorder="1" applyAlignment="1" applyProtection="1">
      <alignment horizontal="left" vertical="top"/>
      <protection hidden="1"/>
    </xf>
    <xf numFmtId="0" fontId="64" fillId="0" borderId="0" xfId="0" applyFont="1" applyFill="1" applyBorder="1" applyAlignment="1" applyProtection="1">
      <alignment horizontal="left" vertical="top"/>
      <protection hidden="1"/>
    </xf>
    <xf numFmtId="0" fontId="64" fillId="0" borderId="14" xfId="0" applyFont="1" applyFill="1" applyBorder="1" applyAlignment="1" applyProtection="1">
      <alignment horizontal="left" vertical="top"/>
      <protection hidden="1"/>
    </xf>
    <xf numFmtId="176" fontId="64" fillId="33" borderId="10" xfId="0" applyNumberFormat="1" applyFont="1" applyFill="1" applyBorder="1" applyAlignment="1" applyProtection="1">
      <alignment horizontal="left" vertical="center" shrinkToFit="1"/>
      <protection locked="0"/>
    </xf>
    <xf numFmtId="0" fontId="78" fillId="0" borderId="10" xfId="0" applyFont="1" applyFill="1" applyBorder="1" applyAlignment="1" applyProtection="1">
      <alignment vertical="center"/>
      <protection hidden="1"/>
    </xf>
    <xf numFmtId="0" fontId="64" fillId="33" borderId="10" xfId="0" applyFont="1" applyFill="1" applyBorder="1" applyAlignment="1" applyProtection="1">
      <alignment vertical="center" shrinkToFit="1"/>
      <protection locked="0"/>
    </xf>
    <xf numFmtId="0" fontId="64" fillId="0" borderId="37" xfId="0" applyFont="1" applyFill="1" applyBorder="1" applyAlignment="1" applyProtection="1">
      <alignment horizontal="left" vertical="center"/>
      <protection hidden="1"/>
    </xf>
    <xf numFmtId="0" fontId="64" fillId="33" borderId="11" xfId="0" applyFont="1" applyFill="1" applyBorder="1" applyAlignment="1" applyProtection="1">
      <alignment horizontal="left" vertical="top" wrapText="1"/>
      <protection locked="0"/>
    </xf>
    <xf numFmtId="0" fontId="64" fillId="33" borderId="12" xfId="0" applyFont="1" applyFill="1" applyBorder="1" applyAlignment="1" applyProtection="1">
      <alignment horizontal="left" vertical="top" wrapText="1"/>
      <protection locked="0"/>
    </xf>
    <xf numFmtId="0" fontId="64" fillId="33" borderId="38" xfId="0" applyFont="1" applyFill="1" applyBorder="1" applyAlignment="1" applyProtection="1">
      <alignment horizontal="left" vertical="top" wrapText="1"/>
      <protection locked="0"/>
    </xf>
    <xf numFmtId="0" fontId="64" fillId="33" borderId="25" xfId="0" applyFont="1" applyFill="1" applyBorder="1" applyAlignment="1" applyProtection="1">
      <alignment horizontal="left" vertical="top" wrapText="1"/>
      <protection locked="0"/>
    </xf>
    <xf numFmtId="0" fontId="64" fillId="33" borderId="26" xfId="0" applyFont="1" applyFill="1" applyBorder="1" applyAlignment="1" applyProtection="1">
      <alignment horizontal="left" vertical="top" wrapText="1"/>
      <protection locked="0"/>
    </xf>
    <xf numFmtId="0" fontId="64" fillId="33" borderId="27" xfId="0" applyFont="1" applyFill="1" applyBorder="1" applyAlignment="1" applyProtection="1">
      <alignment horizontal="left" vertical="top" wrapText="1"/>
      <protection locked="0"/>
    </xf>
    <xf numFmtId="0" fontId="79" fillId="0" borderId="12" xfId="0" applyFont="1" applyFill="1" applyBorder="1" applyAlignment="1" applyProtection="1">
      <alignment horizontal="center" vertical="center"/>
      <protection hidden="1"/>
    </xf>
    <xf numFmtId="0" fontId="79" fillId="0" borderId="38" xfId="0" applyFont="1" applyFill="1" applyBorder="1" applyAlignment="1" applyProtection="1">
      <alignment horizontal="center" vertical="center"/>
      <protection hidden="1"/>
    </xf>
    <xf numFmtId="0" fontId="64" fillId="0" borderId="13" xfId="0" applyFont="1" applyFill="1" applyBorder="1" applyAlignment="1" applyProtection="1">
      <alignment horizontal="center" vertical="center"/>
      <protection hidden="1"/>
    </xf>
    <xf numFmtId="0" fontId="64" fillId="0" borderId="0" xfId="0" applyFont="1" applyFill="1" applyBorder="1" applyAlignment="1" applyProtection="1">
      <alignment horizontal="center" vertical="center"/>
      <protection hidden="1"/>
    </xf>
    <xf numFmtId="0" fontId="64" fillId="0" borderId="14" xfId="0" applyFont="1" applyFill="1" applyBorder="1" applyAlignment="1" applyProtection="1">
      <alignment horizontal="center" vertical="center"/>
      <protection hidden="1"/>
    </xf>
    <xf numFmtId="0" fontId="64" fillId="0" borderId="18" xfId="0" applyFont="1" applyFill="1" applyBorder="1" applyAlignment="1" applyProtection="1">
      <alignment horizontal="left" vertical="center"/>
      <protection hidden="1"/>
    </xf>
    <xf numFmtId="0" fontId="64" fillId="0" borderId="39" xfId="0" applyFont="1" applyFill="1" applyBorder="1" applyAlignment="1" applyProtection="1">
      <alignment horizontal="left" vertical="center"/>
      <protection hidden="1"/>
    </xf>
    <xf numFmtId="0" fontId="64" fillId="0" borderId="40" xfId="0" applyFont="1" applyFill="1" applyBorder="1" applyAlignment="1" applyProtection="1">
      <alignment horizontal="left" vertical="center"/>
      <protection hidden="1"/>
    </xf>
    <xf numFmtId="0" fontId="0" fillId="0" borderId="12" xfId="0" applyBorder="1" applyAlignment="1" applyProtection="1">
      <alignment horizontal="left" vertical="top" wrapText="1"/>
      <protection locked="0"/>
    </xf>
    <xf numFmtId="0" fontId="0" fillId="0" borderId="38" xfId="0"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0" fontId="0" fillId="0" borderId="25" xfId="0" applyBorder="1" applyAlignment="1" applyProtection="1">
      <alignment horizontal="left" vertical="top" wrapText="1"/>
      <protection locked="0"/>
    </xf>
    <xf numFmtId="0" fontId="0" fillId="0" borderId="26" xfId="0" applyBorder="1" applyAlignment="1" applyProtection="1">
      <alignment horizontal="left" vertical="top" wrapText="1"/>
      <protection locked="0"/>
    </xf>
    <xf numFmtId="0" fontId="0" fillId="0" borderId="27" xfId="0" applyBorder="1" applyAlignment="1" applyProtection="1">
      <alignment horizontal="left" vertical="top" wrapText="1"/>
      <protection locked="0"/>
    </xf>
    <xf numFmtId="0" fontId="80" fillId="0" borderId="25" xfId="0" applyFont="1" applyFill="1" applyBorder="1" applyAlignment="1" applyProtection="1">
      <alignment horizontal="left" vertical="center"/>
      <protection hidden="1"/>
    </xf>
    <xf numFmtId="0" fontId="80" fillId="0" borderId="26" xfId="0" applyFont="1" applyFill="1" applyBorder="1" applyAlignment="1" applyProtection="1">
      <alignment horizontal="left" vertical="center"/>
      <protection hidden="1"/>
    </xf>
    <xf numFmtId="0" fontId="80" fillId="0" borderId="27" xfId="0" applyFont="1" applyFill="1" applyBorder="1" applyAlignment="1" applyProtection="1">
      <alignment horizontal="left" vertical="center"/>
      <protection hidden="1"/>
    </xf>
    <xf numFmtId="0" fontId="81" fillId="0" borderId="11" xfId="0" applyFont="1" applyFill="1" applyBorder="1" applyAlignment="1" applyProtection="1">
      <alignment horizontal="center" vertical="center"/>
      <protection hidden="1"/>
    </xf>
    <xf numFmtId="0" fontId="81" fillId="0" borderId="12" xfId="0" applyFont="1" applyFill="1" applyBorder="1" applyAlignment="1" applyProtection="1">
      <alignment horizontal="center" vertical="center"/>
      <protection hidden="1"/>
    </xf>
    <xf numFmtId="0" fontId="81" fillId="0" borderId="38" xfId="0" applyFont="1" applyFill="1" applyBorder="1" applyAlignment="1" applyProtection="1">
      <alignment horizontal="center" vertical="center"/>
      <protection hidden="1"/>
    </xf>
    <xf numFmtId="0" fontId="81" fillId="0" borderId="25" xfId="0" applyFont="1" applyFill="1" applyBorder="1" applyAlignment="1" applyProtection="1">
      <alignment horizontal="center" vertical="center"/>
      <protection hidden="1"/>
    </xf>
    <xf numFmtId="0" fontId="81" fillId="0" borderId="26" xfId="0" applyFont="1" applyFill="1" applyBorder="1" applyAlignment="1" applyProtection="1">
      <alignment horizontal="center" vertical="center"/>
      <protection hidden="1"/>
    </xf>
    <xf numFmtId="0" fontId="81" fillId="0" borderId="27" xfId="0" applyFont="1" applyFill="1" applyBorder="1" applyAlignment="1" applyProtection="1">
      <alignment horizontal="center" vertical="center"/>
      <protection hidden="1"/>
    </xf>
    <xf numFmtId="0" fontId="64" fillId="0" borderId="11" xfId="0" applyFont="1" applyFill="1" applyBorder="1" applyAlignment="1" applyProtection="1">
      <alignment horizontal="center" vertical="center"/>
      <protection hidden="1"/>
    </xf>
    <xf numFmtId="0" fontId="64" fillId="0" borderId="12" xfId="0" applyFont="1" applyFill="1" applyBorder="1" applyAlignment="1" applyProtection="1">
      <alignment horizontal="center" vertical="center"/>
      <protection hidden="1"/>
    </xf>
    <xf numFmtId="0" fontId="64" fillId="0" borderId="38" xfId="0" applyFont="1" applyFill="1" applyBorder="1" applyAlignment="1" applyProtection="1">
      <alignment horizontal="center" vertical="center"/>
      <protection hidden="1"/>
    </xf>
    <xf numFmtId="0" fontId="64" fillId="0" borderId="11" xfId="0" applyFont="1" applyFill="1" applyBorder="1" applyAlignment="1" applyProtection="1">
      <alignment horizontal="left" shrinkToFit="1"/>
      <protection hidden="1"/>
    </xf>
    <xf numFmtId="0" fontId="64" fillId="0" borderId="12" xfId="0" applyFont="1" applyFill="1" applyBorder="1" applyAlignment="1" applyProtection="1">
      <alignment horizontal="left" shrinkToFit="1"/>
      <protection hidden="1"/>
    </xf>
    <xf numFmtId="0" fontId="64" fillId="0" borderId="38" xfId="0" applyFont="1" applyFill="1" applyBorder="1" applyAlignment="1" applyProtection="1">
      <alignment horizontal="left" shrinkToFit="1"/>
      <protection hidden="1"/>
    </xf>
    <xf numFmtId="0" fontId="64" fillId="0" borderId="13" xfId="0" applyFont="1" applyFill="1" applyBorder="1" applyAlignment="1" applyProtection="1">
      <alignment horizontal="left" shrinkToFit="1"/>
      <protection hidden="1"/>
    </xf>
    <xf numFmtId="0" fontId="64" fillId="0" borderId="0" xfId="0" applyFont="1" applyFill="1" applyBorder="1" applyAlignment="1" applyProtection="1">
      <alignment horizontal="left" shrinkToFit="1"/>
      <protection hidden="1"/>
    </xf>
    <xf numFmtId="0" fontId="64" fillId="0" borderId="14" xfId="0" applyFont="1" applyFill="1" applyBorder="1" applyAlignment="1" applyProtection="1">
      <alignment horizontal="left" shrinkToFit="1"/>
      <protection hidden="1"/>
    </xf>
    <xf numFmtId="0" fontId="64" fillId="0" borderId="0" xfId="0" applyFont="1" applyFill="1" applyBorder="1" applyAlignment="1" applyProtection="1">
      <alignment horizontal="left" vertical="top" shrinkToFit="1"/>
      <protection hidden="1"/>
    </xf>
    <xf numFmtId="0" fontId="64" fillId="0" borderId="14" xfId="0" applyFont="1" applyFill="1" applyBorder="1" applyAlignment="1" applyProtection="1">
      <alignment horizontal="left" vertical="top" shrinkToFit="1"/>
      <protection hidden="1"/>
    </xf>
    <xf numFmtId="0" fontId="64" fillId="0" borderId="26" xfId="0" applyFont="1" applyFill="1" applyBorder="1" applyAlignment="1" applyProtection="1">
      <alignment horizontal="left" vertical="top" shrinkToFit="1"/>
      <protection hidden="1"/>
    </xf>
    <xf numFmtId="0" fontId="64" fillId="0" borderId="27" xfId="0" applyFont="1" applyFill="1" applyBorder="1" applyAlignment="1" applyProtection="1">
      <alignment horizontal="left" vertical="top" shrinkToFit="1"/>
      <protection hidden="1"/>
    </xf>
    <xf numFmtId="0" fontId="64" fillId="0" borderId="11" xfId="0" applyFont="1" applyFill="1" applyBorder="1" applyAlignment="1" applyProtection="1">
      <alignment horizontal="left" vertical="center"/>
      <protection hidden="1"/>
    </xf>
    <xf numFmtId="0" fontId="64" fillId="0" borderId="12" xfId="0" applyFont="1" applyFill="1" applyBorder="1" applyAlignment="1" applyProtection="1">
      <alignment horizontal="left" vertical="center"/>
      <protection hidden="1"/>
    </xf>
    <xf numFmtId="0" fontId="64" fillId="0" borderId="38" xfId="0" applyFont="1" applyFill="1" applyBorder="1" applyAlignment="1" applyProtection="1">
      <alignment horizontal="left" vertical="center"/>
      <protection hidden="1"/>
    </xf>
    <xf numFmtId="0" fontId="64" fillId="0" borderId="11" xfId="0" applyFont="1" applyFill="1" applyBorder="1" applyAlignment="1" applyProtection="1" quotePrefix="1">
      <alignment horizontal="center" vertical="center"/>
      <protection hidden="1"/>
    </xf>
    <xf numFmtId="0" fontId="64" fillId="0" borderId="25" xfId="0" applyFont="1" applyFill="1" applyBorder="1" applyAlignment="1" applyProtection="1">
      <alignment horizontal="center" vertical="center"/>
      <protection hidden="1"/>
    </xf>
    <xf numFmtId="0" fontId="64" fillId="0" borderId="26" xfId="0" applyFont="1" applyFill="1" applyBorder="1" applyAlignment="1" applyProtection="1">
      <alignment horizontal="center" vertical="center"/>
      <protection hidden="1"/>
    </xf>
    <xf numFmtId="0" fontId="64" fillId="0" borderId="27" xfId="0" applyFont="1" applyFill="1" applyBorder="1" applyAlignment="1" applyProtection="1">
      <alignment horizontal="center" vertical="center"/>
      <protection hidden="1"/>
    </xf>
    <xf numFmtId="176" fontId="64" fillId="33" borderId="41" xfId="0" applyNumberFormat="1" applyFont="1" applyFill="1" applyBorder="1" applyAlignment="1" applyProtection="1">
      <alignment horizontal="center" vertical="center"/>
      <protection locked="0"/>
    </xf>
    <xf numFmtId="176" fontId="64" fillId="33" borderId="42" xfId="0" applyNumberFormat="1" applyFont="1" applyFill="1" applyBorder="1" applyAlignment="1" applyProtection="1">
      <alignment horizontal="center" vertical="center"/>
      <protection locked="0"/>
    </xf>
    <xf numFmtId="176" fontId="64" fillId="33" borderId="17" xfId="0" applyNumberFormat="1" applyFont="1" applyFill="1" applyBorder="1" applyAlignment="1" applyProtection="1">
      <alignment horizontal="center" vertical="center"/>
      <protection locked="0"/>
    </xf>
    <xf numFmtId="181" fontId="82" fillId="33" borderId="11" xfId="0" applyNumberFormat="1" applyFont="1" applyFill="1" applyBorder="1" applyAlignment="1" applyProtection="1">
      <alignment horizontal="center" vertical="center"/>
      <protection locked="0"/>
    </xf>
    <xf numFmtId="181" fontId="82" fillId="33" borderId="38" xfId="0" applyNumberFormat="1" applyFont="1" applyFill="1" applyBorder="1" applyAlignment="1" applyProtection="1">
      <alignment horizontal="center" vertical="center"/>
      <protection locked="0"/>
    </xf>
    <xf numFmtId="181" fontId="82" fillId="33" borderId="13" xfId="0" applyNumberFormat="1" applyFont="1" applyFill="1" applyBorder="1" applyAlignment="1" applyProtection="1">
      <alignment horizontal="center" vertical="center"/>
      <protection locked="0"/>
    </xf>
    <xf numFmtId="181" fontId="82" fillId="33" borderId="14" xfId="0" applyNumberFormat="1" applyFont="1" applyFill="1" applyBorder="1" applyAlignment="1" applyProtection="1">
      <alignment horizontal="center" vertical="center"/>
      <protection locked="0"/>
    </xf>
    <xf numFmtId="181" fontId="82" fillId="33" borderId="25" xfId="0" applyNumberFormat="1" applyFont="1" applyFill="1" applyBorder="1" applyAlignment="1" applyProtection="1">
      <alignment horizontal="center" vertical="center"/>
      <protection locked="0"/>
    </xf>
    <xf numFmtId="181" fontId="82" fillId="33" borderId="27" xfId="0" applyNumberFormat="1" applyFont="1" applyFill="1" applyBorder="1" applyAlignment="1" applyProtection="1">
      <alignment horizontal="center" vertical="center"/>
      <protection locked="0"/>
    </xf>
    <xf numFmtId="0" fontId="64" fillId="0" borderId="11" xfId="0" applyFont="1" applyFill="1" applyBorder="1" applyAlignment="1" applyProtection="1">
      <alignment horizontal="left" vertical="center" wrapText="1"/>
      <protection hidden="1"/>
    </xf>
    <xf numFmtId="0" fontId="64" fillId="0" borderId="12" xfId="0" applyFont="1" applyFill="1" applyBorder="1" applyAlignment="1" applyProtection="1">
      <alignment horizontal="left" vertical="center" wrapText="1"/>
      <protection hidden="1"/>
    </xf>
    <xf numFmtId="0" fontId="64" fillId="0" borderId="38" xfId="0" applyFont="1" applyFill="1" applyBorder="1" applyAlignment="1" applyProtection="1">
      <alignment horizontal="left" vertical="center" wrapText="1"/>
      <protection hidden="1"/>
    </xf>
    <xf numFmtId="0" fontId="64" fillId="0" borderId="13" xfId="0" applyFont="1" applyFill="1" applyBorder="1" applyAlignment="1" applyProtection="1">
      <alignment horizontal="left" vertical="center" wrapText="1"/>
      <protection hidden="1"/>
    </xf>
    <xf numFmtId="0" fontId="64" fillId="0" borderId="0" xfId="0" applyFont="1" applyFill="1" applyBorder="1" applyAlignment="1" applyProtection="1">
      <alignment horizontal="left" vertical="center" wrapText="1"/>
      <protection hidden="1"/>
    </xf>
    <xf numFmtId="0" fontId="64" fillId="0" borderId="14" xfId="0" applyFont="1" applyFill="1" applyBorder="1" applyAlignment="1" applyProtection="1">
      <alignment horizontal="left" vertical="center" wrapText="1"/>
      <protection hidden="1"/>
    </xf>
    <xf numFmtId="0" fontId="64" fillId="0" borderId="13" xfId="0" applyFont="1" applyFill="1" applyBorder="1" applyAlignment="1" applyProtection="1">
      <alignment horizontal="left" vertical="top" shrinkToFit="1"/>
      <protection hidden="1"/>
    </xf>
    <xf numFmtId="181" fontId="82" fillId="33" borderId="0" xfId="0" applyNumberFormat="1" applyFont="1" applyFill="1" applyBorder="1" applyAlignment="1" applyProtection="1">
      <alignment horizontal="center" vertical="center"/>
      <protection locked="0"/>
    </xf>
    <xf numFmtId="0" fontId="64" fillId="0" borderId="41" xfId="0" applyFont="1" applyFill="1" applyBorder="1" applyAlignment="1" applyProtection="1">
      <alignment horizontal="left" vertical="center" shrinkToFit="1"/>
      <protection hidden="1"/>
    </xf>
    <xf numFmtId="0" fontId="64" fillId="0" borderId="42" xfId="0" applyFont="1" applyFill="1" applyBorder="1" applyAlignment="1" applyProtection="1">
      <alignment horizontal="left" vertical="center" shrinkToFit="1"/>
      <protection hidden="1"/>
    </xf>
    <xf numFmtId="0" fontId="64" fillId="0" borderId="17" xfId="0" applyFont="1" applyFill="1" applyBorder="1" applyAlignment="1" applyProtection="1">
      <alignment horizontal="left" vertical="center" shrinkToFit="1"/>
      <protection hidden="1"/>
    </xf>
    <xf numFmtId="0" fontId="64" fillId="0" borderId="10" xfId="0" applyFont="1" applyFill="1" applyBorder="1" applyAlignment="1" applyProtection="1">
      <alignment horizontal="center" vertical="center" shrinkToFit="1"/>
      <protection hidden="1"/>
    </xf>
    <xf numFmtId="0" fontId="64" fillId="0" borderId="25" xfId="0" applyFont="1" applyFill="1" applyBorder="1" applyAlignment="1" applyProtection="1">
      <alignment horizontal="left" vertical="top" shrinkToFit="1"/>
      <protection hidden="1"/>
    </xf>
    <xf numFmtId="0" fontId="64" fillId="0" borderId="41" xfId="0" applyFont="1" applyFill="1" applyBorder="1" applyAlignment="1" applyProtection="1">
      <alignment horizontal="center" vertical="center"/>
      <protection hidden="1"/>
    </xf>
    <xf numFmtId="0" fontId="64" fillId="0" borderId="42" xfId="0" applyFont="1" applyFill="1" applyBorder="1" applyAlignment="1" applyProtection="1">
      <alignment horizontal="center" vertical="center"/>
      <protection hidden="1"/>
    </xf>
    <xf numFmtId="0" fontId="64" fillId="0" borderId="17" xfId="0" applyFont="1" applyFill="1" applyBorder="1" applyAlignment="1" applyProtection="1">
      <alignment horizontal="center" vertical="center"/>
      <protection hidden="1"/>
    </xf>
    <xf numFmtId="0" fontId="64" fillId="0" borderId="25" xfId="0" applyFont="1" applyFill="1" applyBorder="1" applyAlignment="1" applyProtection="1">
      <alignment horizontal="left" vertical="center" wrapText="1"/>
      <protection hidden="1"/>
    </xf>
    <xf numFmtId="0" fontId="64" fillId="0" borderId="26" xfId="0" applyFont="1" applyFill="1" applyBorder="1" applyAlignment="1" applyProtection="1">
      <alignment horizontal="left" vertical="center" wrapText="1"/>
      <protection hidden="1"/>
    </xf>
    <xf numFmtId="0" fontId="64" fillId="0" borderId="27" xfId="0" applyFont="1" applyFill="1" applyBorder="1" applyAlignment="1" applyProtection="1">
      <alignment horizontal="left" vertical="center" wrapText="1"/>
      <protection hidden="1"/>
    </xf>
    <xf numFmtId="0" fontId="83" fillId="0" borderId="25" xfId="0" applyFont="1" applyFill="1" applyBorder="1" applyAlignment="1" applyProtection="1">
      <alignment horizontal="left" vertical="center"/>
      <protection hidden="1"/>
    </xf>
    <xf numFmtId="0" fontId="83" fillId="0" borderId="26" xfId="0" applyFont="1" applyFill="1" applyBorder="1" applyAlignment="1" applyProtection="1">
      <alignment horizontal="left" vertical="center"/>
      <protection hidden="1"/>
    </xf>
    <xf numFmtId="0" fontId="83" fillId="0" borderId="27" xfId="0" applyFont="1" applyFill="1" applyBorder="1" applyAlignment="1" applyProtection="1">
      <alignment horizontal="left" vertical="center"/>
      <protection hidden="1"/>
    </xf>
    <xf numFmtId="0" fontId="64" fillId="0" borderId="41" xfId="0" applyFont="1" applyFill="1" applyBorder="1" applyAlignment="1" applyProtection="1">
      <alignment horizontal="left" vertical="center"/>
      <protection hidden="1"/>
    </xf>
    <xf numFmtId="0" fontId="64" fillId="0" borderId="42" xfId="0" applyFont="1" applyFill="1" applyBorder="1" applyAlignment="1" applyProtection="1">
      <alignment horizontal="left" vertical="center"/>
      <protection hidden="1"/>
    </xf>
    <xf numFmtId="0" fontId="64" fillId="0" borderId="17" xfId="0" applyFont="1" applyFill="1" applyBorder="1" applyAlignment="1" applyProtection="1">
      <alignment horizontal="left" vertical="center"/>
      <protection hidden="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Followed Hyperlink" xfId="63"/>
    <cellStyle name="良い" xfId="64"/>
  </cellStyles>
  <dxfs count="15">
    <dxf>
      <font>
        <color rgb="FF9C0006"/>
      </font>
      <fill>
        <patternFill>
          <bgColor rgb="FFFFC7CE"/>
        </patternFill>
      </fill>
    </dxf>
    <dxf>
      <font>
        <color rgb="FF9C0006"/>
      </font>
      <fill>
        <patternFill>
          <bgColor rgb="FFFFC7CE"/>
        </patternFill>
      </fill>
    </dxf>
    <dxf>
      <font>
        <name val="ＭＳ Ｐゴシック"/>
        <color rgb="FFFF0000"/>
      </font>
    </dxf>
    <dxf>
      <font>
        <color rgb="FFFF0000"/>
      </font>
    </dxf>
    <dxf>
      <font>
        <b/>
        <i val="0"/>
        <color rgb="FFFF0000"/>
      </font>
    </dxf>
    <dxf>
      <font>
        <b/>
        <i val="0"/>
        <color rgb="FFFF0000"/>
      </font>
      <fill>
        <patternFill>
          <bgColor theme="5" tint="0.7999799847602844"/>
        </patternFill>
      </fill>
    </dxf>
    <dxf>
      <font>
        <b/>
        <i val="0"/>
        <color rgb="FFFF0000"/>
      </font>
      <fill>
        <patternFill>
          <bgColor theme="5" tint="0.7999799847602844"/>
        </patternFill>
      </fill>
    </dxf>
    <dxf>
      <font>
        <color rgb="FFFF0000"/>
      </font>
    </dxf>
    <dxf>
      <font>
        <color rgb="FFFF0000"/>
      </font>
    </dxf>
    <dxf>
      <font>
        <color rgb="FFFF0000"/>
      </font>
    </dxf>
    <dxf>
      <font>
        <color rgb="FFFF0000"/>
      </font>
      <border/>
    </dxf>
    <dxf>
      <font>
        <b/>
        <i val="0"/>
        <color rgb="FFFF0000"/>
      </font>
      <fill>
        <patternFill>
          <bgColor theme="5" tint="0.7999799847602844"/>
        </patternFill>
      </fill>
      <border/>
    </dxf>
    <dxf>
      <font>
        <b/>
        <i val="0"/>
        <color rgb="FFFF0000"/>
      </font>
      <border/>
    </dxf>
    <dxf>
      <font>
        <b/>
        <i val="0"/>
      </font>
      <fill>
        <patternFill>
          <bgColor theme="4" tint="0.7999799847602844"/>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www.nii.ac.jp/Internship/Guidelines/List%20of%20research%20topics%20for%202015%202nd%20Call.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Jimu\&#20225;&#30011;&#35506;\Users\ayuzawa\Desktop\1.%20&#24773;&#22577;&#23398;&#12503;&#12522;&#12531;&#12471;&#12503;&#12523;&#30740;&#31350;&#31995;\2.%20Ken%20Satoh.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T2015_Data"/>
      <sheetName val="RT2015_Data (確定)"/>
      <sheetName val="提出Data"/>
      <sheetName val="教員リスト"/>
      <sheetName val="TOPICS"/>
    </sheetNames>
    <sheetDataSet>
      <sheetData sheetId="2">
        <row r="2">
          <cell r="A2" t="str">
            <v>id</v>
          </cell>
          <cell r="B2" t="str">
            <v>教員id</v>
          </cell>
          <cell r="C2" t="str">
            <v>Name of supervisor</v>
          </cell>
          <cell r="D2" t="str">
            <v>Title of the supervisor</v>
          </cell>
          <cell r="E2" t="str">
            <v>系</v>
          </cell>
          <cell r="F2" t="str">
            <v>教員num</v>
          </cell>
          <cell r="G2" t="str">
            <v>No.</v>
          </cell>
          <cell r="H2" t="str">
            <v>Research Area</v>
          </cell>
          <cell r="I2" t="str">
            <v>Title of the research</v>
          </cell>
          <cell r="J2" t="str">
            <v>Website</v>
          </cell>
          <cell r="K2" t="str">
            <v>Requirements for applicants : Master's / PhD Student</v>
          </cell>
          <cell r="L2" t="str">
            <v>Duration :  2-6months（less than 180days)</v>
          </cell>
          <cell r="M2" t="str">
            <v>Number of acceptance:</v>
          </cell>
          <cell r="N2" t="str">
            <v>Comments</v>
          </cell>
        </row>
        <row r="3">
          <cell r="A3">
            <v>1</v>
          </cell>
          <cell r="B3">
            <v>44</v>
          </cell>
          <cell r="C3" t="str">
            <v>Ken Satoh</v>
          </cell>
          <cell r="D3" t="str">
            <v>Professor</v>
          </cell>
          <cell r="E3" t="str">
            <v>1.Principles of Informatics Research Division</v>
          </cell>
          <cell r="F3">
            <v>11</v>
          </cell>
          <cell r="G3">
            <v>1</v>
          </cell>
          <cell r="H3" t="str">
            <v>Legal Reasoning</v>
          </cell>
          <cell r="I3" t="str">
            <v>Logical Aspect of Legal Reasoning</v>
          </cell>
          <cell r="J3" t="str">
            <v>http://research.nii.ac.jp/~ksatoh/</v>
          </cell>
          <cell r="K3" t="str">
            <v>PhD students</v>
          </cell>
          <cell r="L3" t="str">
            <v>3 months</v>
          </cell>
          <cell r="M3">
            <v>2</v>
          </cell>
        </row>
        <row r="4">
          <cell r="A4">
            <v>2</v>
          </cell>
          <cell r="B4">
            <v>44</v>
          </cell>
          <cell r="C4" t="str">
            <v>Ken Satoh</v>
          </cell>
          <cell r="D4" t="str">
            <v>Professor</v>
          </cell>
          <cell r="E4" t="str">
            <v>1.Principles of Informatics Research Division</v>
          </cell>
          <cell r="F4">
            <v>11</v>
          </cell>
          <cell r="G4">
            <v>2</v>
          </cell>
          <cell r="H4" t="str">
            <v>Multi-agent system</v>
          </cell>
          <cell r="I4" t="str">
            <v>Semantics/Implementation of Speculative Computation</v>
          </cell>
          <cell r="J4" t="str">
            <v>http://research.nii.ac.jp/~ksatoh/</v>
          </cell>
          <cell r="K4" t="str">
            <v>PhD students</v>
          </cell>
          <cell r="L4" t="str">
            <v>3months</v>
          </cell>
          <cell r="M4">
            <v>2</v>
          </cell>
        </row>
        <row r="5">
          <cell r="A5">
            <v>3</v>
          </cell>
          <cell r="B5">
            <v>44</v>
          </cell>
          <cell r="C5" t="str">
            <v>Ken Satoh</v>
          </cell>
          <cell r="D5" t="str">
            <v>Professor</v>
          </cell>
          <cell r="E5" t="str">
            <v>1.Principles of Informatics Research Division</v>
          </cell>
          <cell r="F5">
            <v>11</v>
          </cell>
          <cell r="G5">
            <v>3</v>
          </cell>
          <cell r="H5" t="str">
            <v>Multi-agent system</v>
          </cell>
          <cell r="I5" t="str">
            <v>Semantics of Argumentation Semantics</v>
          </cell>
          <cell r="J5" t="str">
            <v>http://research.nii.ac.jp/~ksatoh/</v>
          </cell>
          <cell r="K5" t="str">
            <v>PhD students</v>
          </cell>
          <cell r="L5" t="str">
            <v>3 months</v>
          </cell>
          <cell r="M5">
            <v>2</v>
          </cell>
        </row>
        <row r="6">
          <cell r="A6">
            <v>4</v>
          </cell>
          <cell r="B6">
            <v>25</v>
          </cell>
          <cell r="C6" t="str">
            <v>Nobutaka Ono</v>
          </cell>
          <cell r="D6" t="str">
            <v>Associate Professor</v>
          </cell>
          <cell r="E6" t="str">
            <v>1.Principles of Informatics Research Division</v>
          </cell>
          <cell r="F6">
            <v>12</v>
          </cell>
          <cell r="G6">
            <v>1</v>
          </cell>
          <cell r="H6" t="str">
            <v>acoustic signal processing</v>
          </cell>
          <cell r="I6" t="str">
            <v>Source separation or localization based on microphone array
</v>
          </cell>
          <cell r="J6" t="str">
            <v>http://www.onn.nii.ac.jp/recruitment-e.html</v>
          </cell>
          <cell r="K6" t="str">
            <v>Master's or PhD students</v>
          </cell>
          <cell r="L6" t="str">
            <v>2 to 6 months</v>
          </cell>
          <cell r="M6">
            <v>6</v>
          </cell>
          <cell r="N6" t="str">
            <v>Basic knowledge of signal processing and programming skill on Matlab are required.</v>
          </cell>
        </row>
        <row r="7">
          <cell r="A7">
            <v>5</v>
          </cell>
          <cell r="B7">
            <v>25</v>
          </cell>
          <cell r="C7" t="str">
            <v>Nobutaka Ono</v>
          </cell>
          <cell r="D7" t="str">
            <v>Associate Professor</v>
          </cell>
          <cell r="E7" t="str">
            <v>1.Principles of Informatics Research Division</v>
          </cell>
          <cell r="F7">
            <v>12</v>
          </cell>
          <cell r="G7">
            <v>2</v>
          </cell>
          <cell r="H7" t="str">
            <v>acoustic signal processing</v>
          </cell>
          <cell r="I7" t="str">
            <v>Audio information hiding based on phase modification in time-frequency domain</v>
          </cell>
          <cell r="J7" t="str">
            <v>http://www.onn.nii.ac.jp/recruitment-e.html</v>
          </cell>
          <cell r="K7" t="str">
            <v>Master's or PhD students</v>
          </cell>
          <cell r="L7" t="str">
            <v>2 to 6 months</v>
          </cell>
          <cell r="M7">
            <v>6</v>
          </cell>
          <cell r="N7" t="str">
            <v>Basic knowledge of signal processing and programming skill on Matlab are required.</v>
          </cell>
        </row>
        <row r="8">
          <cell r="A8">
            <v>6</v>
          </cell>
          <cell r="B8">
            <v>25</v>
          </cell>
          <cell r="C8" t="str">
            <v>Nobutaka Ono</v>
          </cell>
          <cell r="D8" t="str">
            <v>Associate Professor</v>
          </cell>
          <cell r="E8" t="str">
            <v>1.Principles of Informatics Research Division</v>
          </cell>
          <cell r="F8">
            <v>12</v>
          </cell>
          <cell r="G8">
            <v>3</v>
          </cell>
          <cell r="H8" t="str">
            <v>acoustic signal processing</v>
          </cell>
          <cell r="I8" t="str">
            <v>Spectrogram-based audio coding</v>
          </cell>
          <cell r="J8" t="str">
            <v>http://www.onn.nii.ac.jp/recruitment-e.html</v>
          </cell>
          <cell r="K8" t="str">
            <v>Master's or PhD students</v>
          </cell>
          <cell r="L8" t="str">
            <v>2 to 6 months</v>
          </cell>
          <cell r="M8">
            <v>6</v>
          </cell>
          <cell r="N8" t="str">
            <v>Basic knowledge of signal processing and programming skill on Matlab are required.</v>
          </cell>
        </row>
        <row r="9">
          <cell r="A9">
            <v>7</v>
          </cell>
          <cell r="B9">
            <v>25</v>
          </cell>
          <cell r="C9" t="str">
            <v>Nobutaka Ono</v>
          </cell>
          <cell r="D9" t="str">
            <v>Associate Professor</v>
          </cell>
          <cell r="E9" t="str">
            <v>1.Principles of Informatics Research Division</v>
          </cell>
          <cell r="F9">
            <v>12</v>
          </cell>
          <cell r="G9">
            <v>4</v>
          </cell>
          <cell r="H9" t="str">
            <v>acoustic signal processing</v>
          </cell>
          <cell r="I9" t="str">
            <v>Development of real system or interactive tool for audio signal processing</v>
          </cell>
          <cell r="J9" t="str">
            <v>http://www.onn.nii.ac.jp/recruitment-e.html</v>
          </cell>
          <cell r="K9" t="str">
            <v>Master's or PhD students</v>
          </cell>
          <cell r="L9" t="str">
            <v>2 to 6 months</v>
          </cell>
          <cell r="M9">
            <v>6</v>
          </cell>
          <cell r="N9" t="str">
            <v>Basic knowledge of signal processing and programming skill on Matlab are required.</v>
          </cell>
        </row>
        <row r="10">
          <cell r="A10">
            <v>8</v>
          </cell>
          <cell r="B10">
            <v>13</v>
          </cell>
          <cell r="C10" t="str">
            <v>Katsumi Inoue</v>
          </cell>
          <cell r="D10" t="str">
            <v>Professor</v>
          </cell>
          <cell r="E10" t="str">
            <v>1.Principles of Informatics Research Division</v>
          </cell>
          <cell r="F10">
            <v>13</v>
          </cell>
          <cell r="G10">
            <v>1</v>
          </cell>
          <cell r="H10" t="str">
            <v>Abduction / Inductive Logic Programming</v>
          </cell>
          <cell r="I10" t="str">
            <v>Discovery by (Meta-Level) Abduction</v>
          </cell>
          <cell r="J10" t="str">
            <v>http://research.nii.ac.jp/il/</v>
          </cell>
          <cell r="K10" t="str">
            <v>Master's or PhD students</v>
          </cell>
          <cell r="L10" t="str">
            <v>3-6 months</v>
          </cell>
          <cell r="M10">
            <v>4</v>
          </cell>
          <cell r="N10" t="str">
            <v>Basic knowledge of Artificial Intelligence or Machine Learning is required.  Additionally, some background in Biology, Chemistry, Physics or Social Science is useful.  Contact Prof. Inoue in advance. </v>
          </cell>
        </row>
        <row r="11">
          <cell r="A11">
            <v>9</v>
          </cell>
          <cell r="B11">
            <v>13</v>
          </cell>
          <cell r="C11" t="str">
            <v>Katsumi Inoue</v>
          </cell>
          <cell r="D11" t="str">
            <v>Professor</v>
          </cell>
          <cell r="E11" t="str">
            <v>1.Principles of Informatics Research Division</v>
          </cell>
          <cell r="F11">
            <v>13</v>
          </cell>
          <cell r="G11">
            <v>2</v>
          </cell>
          <cell r="H11" t="str">
            <v>Automated Reasoning / Logic Programming</v>
          </cell>
          <cell r="I11" t="str">
            <v>Answer Set Programming, Constraint Programming, and Satisfiability Testing</v>
          </cell>
          <cell r="J11" t="str">
            <v>http://research.nii.ac.jp/il/</v>
          </cell>
          <cell r="K11" t="str">
            <v>Master's or PhD students</v>
          </cell>
          <cell r="L11" t="str">
            <v>3-6 months</v>
          </cell>
          <cell r="M11">
            <v>4</v>
          </cell>
          <cell r="N11" t="str">
            <v>Basic knowledge of ASP/CP/SAT and Computer Programming is required.  Contact Prof. Inoue in advance. </v>
          </cell>
        </row>
        <row r="12">
          <cell r="A12">
            <v>10</v>
          </cell>
          <cell r="B12">
            <v>13</v>
          </cell>
          <cell r="C12" t="str">
            <v>Katsumi Inoue</v>
          </cell>
          <cell r="D12" t="str">
            <v>Professor</v>
          </cell>
          <cell r="E12" t="str">
            <v>1.Principles of Informatics Research Division</v>
          </cell>
          <cell r="F12">
            <v>13</v>
          </cell>
          <cell r="G12">
            <v>3</v>
          </cell>
          <cell r="H12" t="str">
            <v>Boolean Networks / System Dynamics</v>
          </cell>
          <cell r="I12" t="str">
            <v>Learning, Modeling and Reasoning of Dynamic Systems</v>
          </cell>
          <cell r="J12" t="str">
            <v>http://research.nii.ac.jp/il/</v>
          </cell>
          <cell r="K12" t="str">
            <v>Master's or PhD students</v>
          </cell>
          <cell r="L12" t="str">
            <v>3-6 months</v>
          </cell>
          <cell r="M12">
            <v>4</v>
          </cell>
          <cell r="N12" t="str">
            <v>Basic knowledge of Artificial Intelligence is required.  Additionally, some background in Biological Modeling, Cellular Automata, Control Theory, Discrete Event Systems, Machine Learning or Model Checking is useful.  Contact Prof. Inoue in advance. </v>
          </cell>
        </row>
        <row r="13">
          <cell r="A13">
            <v>11</v>
          </cell>
          <cell r="B13">
            <v>13</v>
          </cell>
          <cell r="C13" t="str">
            <v>Katsumi Inoue</v>
          </cell>
          <cell r="D13" t="str">
            <v>Professor</v>
          </cell>
          <cell r="E13" t="str">
            <v>1.Principles of Informatics Research Division</v>
          </cell>
          <cell r="F13">
            <v>13</v>
          </cell>
          <cell r="G13">
            <v>4</v>
          </cell>
          <cell r="H13" t="str">
            <v>Multi-Agent Systems</v>
          </cell>
          <cell r="I13" t="str">
            <v>Robust Solutions for (Distributed) Constraint Optimization Problems or Qualitative Spatio-Temporal Problems</v>
          </cell>
          <cell r="J13" t="str">
            <v>http://research.nii.ac.jp/il/</v>
          </cell>
          <cell r="K13" t="str">
            <v>Master's or PhD students</v>
          </cell>
          <cell r="L13" t="str">
            <v>3-6 months</v>
          </cell>
          <cell r="M13">
            <v>4</v>
          </cell>
          <cell r="N13" t="str">
            <v>Basic knowledge of Artificial Intelligence and Computer Programming is required.  Additionally, some background in Game Theory, Multi-Agent Simulation or Multi-Objective Optimization is useful.  Contact Prof. Inoue in advance.</v>
          </cell>
        </row>
        <row r="14">
          <cell r="A14">
            <v>12</v>
          </cell>
          <cell r="B14">
            <v>13</v>
          </cell>
          <cell r="C14" t="str">
            <v>Katsumi Inoue</v>
          </cell>
          <cell r="D14" t="str">
            <v>Professor</v>
          </cell>
          <cell r="E14" t="str">
            <v>1.Principles of Informatics Research Division</v>
          </cell>
          <cell r="F14">
            <v>13</v>
          </cell>
          <cell r="G14">
            <v>5</v>
          </cell>
          <cell r="H14" t="str">
            <v>Non-monotonic Reasoning</v>
          </cell>
          <cell r="I14" t="str">
            <v>Reasoning with Information Dynamics in Non-Monotonic Logics</v>
          </cell>
          <cell r="J14" t="str">
            <v>http://research.nii.ac.jp/il/</v>
          </cell>
          <cell r="K14" t="str">
            <v>PhD students</v>
          </cell>
          <cell r="L14" t="str">
            <v>3-6 months</v>
          </cell>
          <cell r="M14">
            <v>4</v>
          </cell>
          <cell r="N14" t="str">
            <v>Basic knowledge in Artificial Intelligence and Knowledge Representation and Reasoning is required. Additionally, some background in Non-Monotonic Reasoning is useful. Contact Prof. Inoue in advance. </v>
          </cell>
        </row>
        <row r="15">
          <cell r="A15">
            <v>13</v>
          </cell>
          <cell r="B15">
            <v>11</v>
          </cell>
          <cell r="C15" t="str">
            <v>Ryutaro Ichise</v>
          </cell>
          <cell r="D15" t="str">
            <v>Associate Professor</v>
          </cell>
          <cell r="E15" t="str">
            <v>1.Principles of Informatics Research Division</v>
          </cell>
          <cell r="F15">
            <v>14</v>
          </cell>
          <cell r="G15">
            <v>1</v>
          </cell>
          <cell r="H15" t="str">
            <v>Airtificial Intelligence</v>
          </cell>
          <cell r="I15" t="str">
            <v>Machine Learning for Driving Data
</v>
          </cell>
          <cell r="J15" t="str">
            <v>http://ri-www.nii.ac.jp/</v>
          </cell>
          <cell r="K15" t="str">
            <v>Master's or PhD students</v>
          </cell>
          <cell r="L15" t="str">
            <v>3 to 6 months</v>
          </cell>
          <cell r="M15">
            <v>3</v>
          </cell>
        </row>
        <row r="16">
          <cell r="A16">
            <v>14</v>
          </cell>
          <cell r="B16">
            <v>11</v>
          </cell>
          <cell r="C16" t="str">
            <v>Ryutaro Ichise</v>
          </cell>
          <cell r="D16" t="str">
            <v>Associate Professor</v>
          </cell>
          <cell r="E16" t="str">
            <v>1.Principles of Informatics Research Division</v>
          </cell>
          <cell r="F16">
            <v>14</v>
          </cell>
          <cell r="G16">
            <v>2</v>
          </cell>
          <cell r="H16" t="str">
            <v>Airtificial Intelligence</v>
          </cell>
          <cell r="I16" t="str">
            <v>Relational Learning for Knowledge Graph / Linked Data</v>
          </cell>
          <cell r="J16" t="str">
            <v>http://ri-www.nii.ac.jp/</v>
          </cell>
          <cell r="K16" t="str">
            <v>Master's or PhD students</v>
          </cell>
          <cell r="L16" t="str">
            <v>3 to 6 months</v>
          </cell>
          <cell r="M16">
            <v>3</v>
          </cell>
        </row>
        <row r="17">
          <cell r="A17">
            <v>15</v>
          </cell>
          <cell r="B17">
            <v>11</v>
          </cell>
          <cell r="C17" t="str">
            <v>Ryutaro Ichise</v>
          </cell>
          <cell r="D17" t="str">
            <v>Associate Professor</v>
          </cell>
          <cell r="E17" t="str">
            <v>1.Principles of Informatics Research Division</v>
          </cell>
          <cell r="F17">
            <v>14</v>
          </cell>
          <cell r="G17">
            <v>3</v>
          </cell>
          <cell r="H17" t="str">
            <v>Airtificial Intelligence</v>
          </cell>
          <cell r="I17" t="str">
            <v>Data Mining for Large Scale Web Data</v>
          </cell>
          <cell r="J17" t="str">
            <v>http://ri-www.nii.ac.jp/</v>
          </cell>
          <cell r="K17" t="str">
            <v>Master's or PhD students</v>
          </cell>
          <cell r="L17" t="str">
            <v>3 to 6 months</v>
          </cell>
          <cell r="M17">
            <v>3</v>
          </cell>
        </row>
        <row r="18">
          <cell r="A18">
            <v>16</v>
          </cell>
          <cell r="B18">
            <v>52</v>
          </cell>
          <cell r="C18" t="str">
            <v>Hideaki Takeda</v>
          </cell>
          <cell r="D18" t="str">
            <v>Professor</v>
          </cell>
          <cell r="E18" t="str">
            <v>1.Principles of Informatics Research Division</v>
          </cell>
          <cell r="F18">
            <v>15</v>
          </cell>
          <cell r="G18">
            <v>1</v>
          </cell>
          <cell r="H18" t="str">
            <v>Artificial Intelligence / Web Informatics</v>
          </cell>
          <cell r="I18" t="str">
            <v>Semantic Web / Linked Data / Linked Open Data
http://lod.ac 
http://www-kasm.nii.ac.jp/</v>
          </cell>
          <cell r="J18" t="str">
            <v>http://www-kasm.nii.ac.jp/~takeda/index.html</v>
          </cell>
          <cell r="K18" t="str">
            <v>Master's or PhD students</v>
          </cell>
          <cell r="L18" t="str">
            <v>3-6months</v>
          </cell>
          <cell r="M18">
            <v>3</v>
          </cell>
        </row>
        <row r="19">
          <cell r="A19">
            <v>17</v>
          </cell>
          <cell r="B19">
            <v>52</v>
          </cell>
          <cell r="C19" t="str">
            <v>Hideaki Takeda</v>
          </cell>
          <cell r="D19" t="str">
            <v>Professor</v>
          </cell>
          <cell r="E19" t="str">
            <v>1.Principles of Informatics Research Division</v>
          </cell>
          <cell r="F19">
            <v>15</v>
          </cell>
          <cell r="G19">
            <v>2</v>
          </cell>
          <cell r="H19" t="str">
            <v>Artificial Intelligence / Web Informatics</v>
          </cell>
          <cell r="I19" t="str">
            <v>Social Web / Social Media Analysis / Social Network Analysis
http://www-kasm.nii.ac.jp/</v>
          </cell>
          <cell r="J19" t="str">
            <v>http://www-kasm.nii.ac.jp/~takeda/index.html</v>
          </cell>
          <cell r="K19" t="str">
            <v>Master's or PhD students</v>
          </cell>
          <cell r="L19" t="str">
            <v>3-6months</v>
          </cell>
          <cell r="M19">
            <v>3</v>
          </cell>
        </row>
        <row r="20">
          <cell r="A20">
            <v>18</v>
          </cell>
          <cell r="B20">
            <v>52</v>
          </cell>
          <cell r="C20" t="str">
            <v>Hideaki Takeda</v>
          </cell>
          <cell r="D20" t="str">
            <v>Professor</v>
          </cell>
          <cell r="E20" t="str">
            <v>1.Principles of Informatics Research Division</v>
          </cell>
          <cell r="F20">
            <v>15</v>
          </cell>
          <cell r="G20">
            <v>3</v>
          </cell>
          <cell r="H20" t="str">
            <v>Artificial Intelligence / Web Informatics</v>
          </cell>
          <cell r="I20" t="str">
            <v>Semantic Web for Academic Publication, Library and Museum
http://www-kasm.nii.ac.jp/
http://lod.ac
</v>
          </cell>
          <cell r="J20" t="str">
            <v>http://www-kasm.nii.ac.jp/~takeda/index.html</v>
          </cell>
          <cell r="K20" t="str">
            <v>Master's or PhD students</v>
          </cell>
          <cell r="L20" t="str">
            <v>3-6months</v>
          </cell>
          <cell r="M20">
            <v>3</v>
          </cell>
        </row>
        <row r="21">
          <cell r="A21">
            <v>19</v>
          </cell>
          <cell r="B21">
            <v>60</v>
          </cell>
          <cell r="C21" t="str">
            <v>Kae Nemoto</v>
          </cell>
          <cell r="D21" t="str">
            <v>Professor</v>
          </cell>
          <cell r="E21" t="str">
            <v>1.Principles of Informatics Research Division</v>
          </cell>
          <cell r="F21">
            <v>16</v>
          </cell>
          <cell r="G21">
            <v>1</v>
          </cell>
          <cell r="H21" t="str">
            <v>Quantum computation
and communication
</v>
          </cell>
          <cell r="I21" t="str">
            <v>Computer archtecture for quantum information processing</v>
          </cell>
          <cell r="J21" t="str">
            <v>http://www.qis.ex.nii.ac.jp/</v>
          </cell>
          <cell r="K21" t="str">
            <v>Master's or PhD students</v>
          </cell>
          <cell r="L21" t="str">
            <v>2-6months</v>
          </cell>
          <cell r="M21">
            <v>3</v>
          </cell>
        </row>
        <row r="22">
          <cell r="A22">
            <v>20</v>
          </cell>
          <cell r="B22">
            <v>60</v>
          </cell>
          <cell r="C22" t="str">
            <v>Kae Nemoto</v>
          </cell>
          <cell r="D22" t="str">
            <v>Professor</v>
          </cell>
          <cell r="E22" t="str">
            <v>1.Principles of Informatics Research Division</v>
          </cell>
          <cell r="F22">
            <v>16</v>
          </cell>
          <cell r="G22">
            <v>2</v>
          </cell>
          <cell r="H22" t="str">
            <v>Quantum computation
and communication
</v>
          </cell>
          <cell r="I22" t="str">
            <v>Quantum devices</v>
          </cell>
          <cell r="J22" t="str">
            <v>http://www.qis.ex.nii.ac.jp/</v>
          </cell>
          <cell r="K22" t="str">
            <v>Master's or PhD students</v>
          </cell>
          <cell r="L22" t="str">
            <v>2-6months</v>
          </cell>
          <cell r="M22">
            <v>3</v>
          </cell>
        </row>
        <row r="23">
          <cell r="A23">
            <v>21</v>
          </cell>
          <cell r="B23">
            <v>60</v>
          </cell>
          <cell r="C23" t="str">
            <v>Kae Nemoto</v>
          </cell>
          <cell r="D23" t="str">
            <v>Professor</v>
          </cell>
          <cell r="E23" t="str">
            <v>1.Principles of Informatics Research Division</v>
          </cell>
          <cell r="F23">
            <v>16</v>
          </cell>
          <cell r="G23">
            <v>3</v>
          </cell>
          <cell r="H23" t="str">
            <v>Crowd sourcing and quantum computation</v>
          </cell>
          <cell r="I23" t="str">
            <v>Quantum network：protocols and implementation</v>
          </cell>
          <cell r="J23" t="str">
            <v>http://www.qis.ex.nii.ac.jp/</v>
          </cell>
          <cell r="K23" t="str">
            <v>PhD students</v>
          </cell>
          <cell r="L23" t="str">
            <v>2-6months</v>
          </cell>
          <cell r="M23">
            <v>3</v>
          </cell>
        </row>
        <row r="24">
          <cell r="A24">
            <v>22</v>
          </cell>
          <cell r="B24">
            <v>55</v>
          </cell>
          <cell r="C24" t="str">
            <v>Kenji Tei</v>
          </cell>
          <cell r="D24" t="str">
            <v>Assistant Professor</v>
          </cell>
          <cell r="E24" t="str">
            <v>2.Information Systems Architecture Science Research Division</v>
          </cell>
          <cell r="F24">
            <v>21</v>
          </cell>
          <cell r="G24">
            <v>1</v>
          </cell>
          <cell r="H24" t="str">
            <v>Self-adaptive Software</v>
          </cell>
          <cell r="I24" t="str">
            <v>Model-driven development for self-adaptive software</v>
          </cell>
          <cell r="J24" t="str">
            <v>http://www.honiden.nii.ac.jp/en/research/mdd-for-sas</v>
          </cell>
          <cell r="K24" t="str">
            <v>Master's or PhD students</v>
          </cell>
          <cell r="L24" t="str">
            <v>2 to 6 months</v>
          </cell>
          <cell r="M24">
            <v>3</v>
          </cell>
        </row>
        <row r="25">
          <cell r="A25">
            <v>23</v>
          </cell>
          <cell r="B25">
            <v>33</v>
          </cell>
          <cell r="C25" t="str">
            <v>Zhenjiang Hu</v>
          </cell>
          <cell r="D25" t="str">
            <v>Professor</v>
          </cell>
          <cell r="E25" t="str">
            <v>2.Information Systems Architecture Science Research Division</v>
          </cell>
          <cell r="F25">
            <v>22</v>
          </cell>
          <cell r="G25">
            <v>1</v>
          </cell>
          <cell r="H25" t="str">
            <v>Software Engineering</v>
          </cell>
          <cell r="I25" t="str">
            <v>Bidirectional Transformation and Its Application </v>
          </cell>
          <cell r="J25" t="str">
            <v>http://research.nii.ac.jp/~hu</v>
          </cell>
          <cell r="K25" t="str">
            <v>Master's or PhD students</v>
          </cell>
          <cell r="L25" t="str">
            <v>2-6 months</v>
          </cell>
          <cell r="M25">
            <v>4</v>
          </cell>
          <cell r="N25" t="str">
            <v>Intereted in developing practical software systems</v>
          </cell>
        </row>
        <row r="26">
          <cell r="A26">
            <v>24</v>
          </cell>
          <cell r="B26">
            <v>33</v>
          </cell>
          <cell r="C26" t="str">
            <v>Zhenjiang Hu</v>
          </cell>
          <cell r="D26" t="str">
            <v>Professor</v>
          </cell>
          <cell r="E26" t="str">
            <v>2.Information Systems Architecture Science Research Division</v>
          </cell>
          <cell r="F26">
            <v>22</v>
          </cell>
          <cell r="G26">
            <v>2</v>
          </cell>
          <cell r="H26" t="str">
            <v> Programming Languages</v>
          </cell>
          <cell r="I26" t="str">
            <v>Design and Implementation of Bidirectional Functional Languages </v>
          </cell>
          <cell r="J26" t="str">
            <v>http://research.nii.ac.jp/~hu</v>
          </cell>
          <cell r="K26" t="str">
            <v>Master's or PhD students</v>
          </cell>
          <cell r="L26" t="str">
            <v>2-6 months</v>
          </cell>
          <cell r="M26">
            <v>4</v>
          </cell>
          <cell r="N26" t="str">
            <v>Familiar with functional languages such as Haskell or Ocaml</v>
          </cell>
        </row>
        <row r="27">
          <cell r="A27">
            <v>25</v>
          </cell>
          <cell r="B27">
            <v>33</v>
          </cell>
          <cell r="C27" t="str">
            <v>Zhenjiang Hu</v>
          </cell>
          <cell r="D27" t="str">
            <v>Professor</v>
          </cell>
          <cell r="E27" t="str">
            <v>2.Information Systems Architecture Science Research Division</v>
          </cell>
          <cell r="F27">
            <v>22</v>
          </cell>
          <cell r="G27">
            <v>3</v>
          </cell>
          <cell r="H27" t="str">
            <v>Parallel Programming</v>
          </cell>
          <cell r="I27" t="str">
            <v>Parallel Computing and Bridging Models </v>
          </cell>
          <cell r="J27" t="str">
            <v>http://research.nii.ac.jp/~hu</v>
          </cell>
          <cell r="K27" t="str">
            <v>Master's or PhD students</v>
          </cell>
          <cell r="L27" t="str">
            <v>2-6 months</v>
          </cell>
          <cell r="M27">
            <v>4</v>
          </cell>
          <cell r="N27" t="str">
            <v>Has experiences of writing parallel programs</v>
          </cell>
        </row>
        <row r="28">
          <cell r="A28">
            <v>26</v>
          </cell>
          <cell r="B28">
            <v>34</v>
          </cell>
          <cell r="C28" t="str">
            <v>Michihiro Koibuchi</v>
          </cell>
          <cell r="D28" t="str">
            <v>Associate Professor</v>
          </cell>
          <cell r="E28" t="str">
            <v>2.Information Systems Architecture Science Research Division</v>
          </cell>
          <cell r="F28">
            <v>23</v>
          </cell>
          <cell r="G28">
            <v>1</v>
          </cell>
          <cell r="H28" t="str">
            <v>Interconnection Networks</v>
          </cell>
          <cell r="I28" t="str">
            <v>On- and Off-chip Network Design</v>
          </cell>
          <cell r="J28" t="str">
            <v>http://research.nii.ac.jp/~koibuchi/english/index.html</v>
          </cell>
          <cell r="K28" t="str">
            <v>Master's or PhD students</v>
          </cell>
          <cell r="L28" t="str">
            <v>2-6months</v>
          </cell>
          <cell r="M28">
            <v>1</v>
          </cell>
        </row>
        <row r="29">
          <cell r="A29">
            <v>27</v>
          </cell>
          <cell r="B29">
            <v>57</v>
          </cell>
          <cell r="C29" t="str">
            <v>Shin Nakajima</v>
          </cell>
          <cell r="D29" t="str">
            <v>Professor</v>
          </cell>
          <cell r="E29" t="str">
            <v>2.Information Systems Architecture Science Research Division</v>
          </cell>
          <cell r="F29">
            <v>24</v>
          </cell>
          <cell r="G29">
            <v>1</v>
          </cell>
          <cell r="H29" t="str">
            <v>Software Engineering for CPS</v>
          </cell>
          <cell r="I29" t="str">
            <v>Refinement-based System Modeling with Event-B</v>
          </cell>
          <cell r="J29" t="str">
            <v>http://researchmap.jp/nkjm/</v>
          </cell>
          <cell r="K29" t="str">
            <v>Master's or PhD students</v>
          </cell>
          <cell r="L29" t="str">
            <v>2-6 months</v>
          </cell>
          <cell r="M29">
            <v>2</v>
          </cell>
          <cell r="N29" t="str">
            <v>Contact the supervisor for the detailed information before applying the internship program.</v>
          </cell>
        </row>
        <row r="30">
          <cell r="A30">
            <v>28</v>
          </cell>
          <cell r="B30">
            <v>57</v>
          </cell>
          <cell r="C30" t="str">
            <v>Shin Nakajima</v>
          </cell>
          <cell r="D30" t="str">
            <v>Professor</v>
          </cell>
          <cell r="E30" t="str">
            <v>2.Information Systems Architecture Science Research Division</v>
          </cell>
          <cell r="F30">
            <v>24</v>
          </cell>
          <cell r="G30">
            <v>2</v>
          </cell>
          <cell r="H30" t="str">
            <v>Software Engineering for CPS</v>
          </cell>
          <cell r="I30" t="str">
            <v>Formal Analysis of Hybrid Systems</v>
          </cell>
          <cell r="J30" t="str">
            <v>http://researchmap.jp/nkjm/</v>
          </cell>
          <cell r="K30" t="str">
            <v>Master's or PhD students</v>
          </cell>
          <cell r="L30" t="str">
            <v>2-6 months</v>
          </cell>
          <cell r="M30">
            <v>2</v>
          </cell>
          <cell r="N30" t="str">
            <v>Contact the supervisor for the detailed information before applying the internship program.</v>
          </cell>
        </row>
        <row r="31">
          <cell r="A31">
            <v>29</v>
          </cell>
          <cell r="B31">
            <v>57</v>
          </cell>
          <cell r="C31" t="str">
            <v>Shin Nakajima</v>
          </cell>
          <cell r="D31" t="str">
            <v>Professor</v>
          </cell>
          <cell r="E31" t="str">
            <v>2.Information Systems Architecture Science Research Division</v>
          </cell>
          <cell r="F31">
            <v>24</v>
          </cell>
          <cell r="G31">
            <v>3</v>
          </cell>
          <cell r="H31" t="str">
            <v>Software Engineering for CPS</v>
          </cell>
          <cell r="I31" t="str">
            <v>Engineering Self-Adaptive Systems</v>
          </cell>
          <cell r="J31" t="str">
            <v>http://researchmap.jp/nkjm/</v>
          </cell>
          <cell r="K31" t="str">
            <v>Master's or PhD students</v>
          </cell>
          <cell r="L31" t="str">
            <v>2-6 months</v>
          </cell>
          <cell r="M31">
            <v>2</v>
          </cell>
          <cell r="N31" t="str">
            <v>Contact the supervisor for the detailed information before applying the internship program.</v>
          </cell>
        </row>
        <row r="32">
          <cell r="A32">
            <v>30</v>
          </cell>
          <cell r="B32">
            <v>73</v>
          </cell>
          <cell r="C32" t="str">
            <v>Shinichi Honiden</v>
          </cell>
          <cell r="D32" t="str">
            <v>Professor</v>
          </cell>
          <cell r="E32" t="str">
            <v>2.Information Systems Architecture Science Research Division</v>
          </cell>
          <cell r="F32">
            <v>25</v>
          </cell>
          <cell r="G32">
            <v>1</v>
          </cell>
          <cell r="H32" t="str">
            <v>Software Testing</v>
          </cell>
          <cell r="I32" t="str">
            <v>Analysis and Testing of Ajax Web Applications</v>
          </cell>
          <cell r="J32" t="str">
            <v>http://www.honiden.nii.ac.jp/en/research/ajax-testing</v>
          </cell>
          <cell r="K32" t="str">
            <v>Master's or PhD students</v>
          </cell>
          <cell r="L32" t="str">
            <v>2 to 6 months</v>
          </cell>
          <cell r="M32">
            <v>3</v>
          </cell>
        </row>
        <row r="33">
          <cell r="A33">
            <v>31</v>
          </cell>
          <cell r="B33">
            <v>32</v>
          </cell>
          <cell r="C33" t="str">
            <v>Yusheng Ji</v>
          </cell>
          <cell r="D33" t="str">
            <v>Professor</v>
          </cell>
          <cell r="E33" t="str">
            <v>2.Information Systems Architecture Science Research Division</v>
          </cell>
          <cell r="F33">
            <v>26</v>
          </cell>
          <cell r="G33">
            <v>1</v>
          </cell>
          <cell r="H33" t="str">
            <v>wireless networks</v>
          </cell>
          <cell r="I33" t="str">
            <v>resource management in wireless networks 
</v>
          </cell>
          <cell r="J33" t="str">
            <v>http://klab.nii.ac.jp/</v>
          </cell>
          <cell r="K33" t="str">
            <v>Master's or PhD students</v>
          </cell>
          <cell r="L33" t="str">
            <v>3 or 6 months</v>
          </cell>
          <cell r="M33">
            <v>4</v>
          </cell>
          <cell r="N33" t="str">
            <v>Basic understanding on infrastructure-based and/or ad hoc wireless communication systems is expected</v>
          </cell>
        </row>
        <row r="34">
          <cell r="A34">
            <v>32</v>
          </cell>
          <cell r="B34">
            <v>32</v>
          </cell>
          <cell r="C34" t="str">
            <v>Yusheng Ji</v>
          </cell>
          <cell r="D34" t="str">
            <v>Professor</v>
          </cell>
          <cell r="E34" t="str">
            <v>2.Information Systems Architecture Science Research Division</v>
          </cell>
          <cell r="F34">
            <v>26</v>
          </cell>
          <cell r="G34">
            <v>2</v>
          </cell>
          <cell r="H34" t="str">
            <v>quality of service</v>
          </cell>
          <cell r="I34" t="str">
            <v>quality of service in wired and wireless networks 
</v>
          </cell>
          <cell r="J34" t="str">
            <v>http://klab.nii.ac.jp/</v>
          </cell>
          <cell r="K34" t="str">
            <v>Master's or PhD students</v>
          </cell>
          <cell r="L34" t="str">
            <v>3 or 6 months</v>
          </cell>
          <cell r="M34">
            <v>4</v>
          </cell>
          <cell r="N34" t="str">
            <v>Basic understanding on infrastructure-based and/or ad hoc wireless communication systems is expected</v>
          </cell>
        </row>
        <row r="35">
          <cell r="A35">
            <v>33</v>
          </cell>
          <cell r="B35">
            <v>32</v>
          </cell>
          <cell r="C35" t="str">
            <v>Yusheng Ji</v>
          </cell>
          <cell r="D35" t="str">
            <v>Professor</v>
          </cell>
          <cell r="E35" t="str">
            <v>2.Information Systems Architecture Science Research Division</v>
          </cell>
          <cell r="F35">
            <v>26</v>
          </cell>
          <cell r="G35">
            <v>3</v>
          </cell>
          <cell r="H35" t="str">
            <v>vehicular network</v>
          </cell>
          <cell r="I35" t="str">
            <v>protocols in vehicular ad hoc networks 
</v>
          </cell>
          <cell r="J35" t="str">
            <v>http://klab.nii.ac.jp/</v>
          </cell>
          <cell r="K35" t="str">
            <v>Master's or PhD students</v>
          </cell>
          <cell r="L35" t="str">
            <v>3 or 6 months</v>
          </cell>
          <cell r="M35">
            <v>4</v>
          </cell>
          <cell r="N35" t="str">
            <v>Basic understanding on infrastructure-based and/or ad hoc wireless communication systems is expected</v>
          </cell>
        </row>
        <row r="36">
          <cell r="A36">
            <v>34</v>
          </cell>
          <cell r="B36">
            <v>32</v>
          </cell>
          <cell r="C36" t="str">
            <v>Yusheng Ji</v>
          </cell>
          <cell r="D36" t="str">
            <v>Professor</v>
          </cell>
          <cell r="E36" t="str">
            <v>2.Information Systems Architecture Science Research Division</v>
          </cell>
          <cell r="F36">
            <v>26</v>
          </cell>
          <cell r="G36">
            <v>4</v>
          </cell>
          <cell r="H36" t="str">
            <v>network architecture</v>
          </cell>
          <cell r="I36" t="str">
            <v>software defined networking </v>
          </cell>
          <cell r="J36" t="str">
            <v>http://klab.nii.ac.jp/</v>
          </cell>
          <cell r="K36" t="str">
            <v>Master's or PhD students</v>
          </cell>
          <cell r="L36" t="str">
            <v>3 or 6 months</v>
          </cell>
          <cell r="M36">
            <v>4</v>
          </cell>
          <cell r="N36" t="str">
            <v>Understanding on internet architecture and protocols is required</v>
          </cell>
        </row>
        <row r="37">
          <cell r="A37">
            <v>35</v>
          </cell>
          <cell r="B37">
            <v>64</v>
          </cell>
          <cell r="C37" t="str">
            <v>Soichiro Hidaka</v>
          </cell>
          <cell r="D37" t="str">
            <v>Assistant Professor</v>
          </cell>
          <cell r="E37" t="str">
            <v>2.Information Systems Architecture Science Research Division</v>
          </cell>
          <cell r="F37">
            <v>27</v>
          </cell>
          <cell r="G37">
            <v>1</v>
          </cell>
          <cell r="H37" t="str">
            <v>Computer Science</v>
          </cell>
          <cell r="I37" t="str">
            <v>Bidirectional Graph Transformations and its Applications to Model Transformations</v>
          </cell>
          <cell r="J37" t="str">
            <v>http://research.nii.ac.jp/~hidaka/internship</v>
          </cell>
          <cell r="K37" t="str">
            <v>Master's or PhD students</v>
          </cell>
          <cell r="L37" t="str">
            <v>2 months</v>
          </cell>
          <cell r="M37">
            <v>1</v>
          </cell>
          <cell r="N37" t="str">
            <v>Due to circumstances of the supervisor, the starting date should be no later than the middle ten days of January 2015</v>
          </cell>
        </row>
        <row r="38">
          <cell r="A38">
            <v>36</v>
          </cell>
          <cell r="B38">
            <v>90</v>
          </cell>
          <cell r="C38" t="str">
            <v>Kazunori Sakamoto</v>
          </cell>
          <cell r="D38" t="str">
            <v>Assistant professor</v>
          </cell>
          <cell r="E38" t="str">
            <v>2.Information Systems Archtecrure Science Research Division</v>
          </cell>
          <cell r="F38">
            <v>28</v>
          </cell>
          <cell r="G38">
            <v>1</v>
          </cell>
          <cell r="H38" t="str">
            <v>Gamification,
Motvation</v>
          </cell>
          <cell r="I38" t="str">
            <v>Gamification Methods for Motivating People to Achieve Their Own Goals
for WillingRing (cf. Website)</v>
          </cell>
          <cell r="J38" t="str">
            <v>http://goo.gl/xMePpN</v>
          </cell>
          <cell r="K38" t="str">
            <v>Master's or PhD students</v>
          </cell>
          <cell r="L38" t="str">
            <v>2 to 6 months</v>
          </cell>
          <cell r="M38">
            <v>6</v>
          </cell>
          <cell r="N38" t="str">
            <v>We welcome students who love programming and creative activities. You can see my profile via LinkedIn (http://goo.gl/em22I4).</v>
          </cell>
        </row>
        <row r="39">
          <cell r="A39">
            <v>37</v>
          </cell>
          <cell r="B39">
            <v>90</v>
          </cell>
          <cell r="C39" t="str">
            <v>Kazunori Sakamoto</v>
          </cell>
          <cell r="D39" t="str">
            <v>Assistant professor</v>
          </cell>
          <cell r="E39" t="str">
            <v>2.Information Systems Archtecrure Science Research Division</v>
          </cell>
          <cell r="F39">
            <v>28</v>
          </cell>
          <cell r="G39">
            <v>2</v>
          </cell>
          <cell r="H39" t="str">
            <v>Psychology,
Motivation</v>
          </cell>
          <cell r="I39" t="str">
            <v>Psychological (Non-gamification) Methods for Motivating People to Achieve Their Own Goals for WillingRing (cf. Website)</v>
          </cell>
          <cell r="J39" t="str">
            <v>http://goo.gl/xMePpN</v>
          </cell>
          <cell r="K39" t="str">
            <v>Master's or PhD students</v>
          </cell>
          <cell r="L39" t="str">
            <v>2 to 6 months</v>
          </cell>
          <cell r="M39">
            <v>6</v>
          </cell>
          <cell r="N39" t="str">
            <v>We welcome students who love programming and creative activities. You can see my profile via LinkedIn (http://goo.gl/em22I4).</v>
          </cell>
        </row>
        <row r="40">
          <cell r="A40">
            <v>38</v>
          </cell>
          <cell r="B40">
            <v>90</v>
          </cell>
          <cell r="C40" t="str">
            <v>Kazunori Sakamoto</v>
          </cell>
          <cell r="D40" t="str">
            <v>Assistant professor</v>
          </cell>
          <cell r="E40" t="str">
            <v>2.Information Systems Archtecrure Science Research Division</v>
          </cell>
          <cell r="F40">
            <v>28</v>
          </cell>
          <cell r="G40">
            <v>3</v>
          </cell>
          <cell r="H40" t="str">
            <v>Web Mining,
Werable Devise</v>
          </cell>
          <cell r="I40" t="str">
            <v>Data Mining Methods for Collecting and Analyzing Information of Human Behavior for WillingRing (cf. Website)</v>
          </cell>
          <cell r="J40" t="str">
            <v>http://goo.gl/xMePpN</v>
          </cell>
          <cell r="K40" t="str">
            <v>Master's or PhD students</v>
          </cell>
          <cell r="L40" t="str">
            <v>2 to 6 months</v>
          </cell>
          <cell r="M40">
            <v>6</v>
          </cell>
          <cell r="N40" t="str">
            <v>We welcome students who love programming and creative activities. You can see my profile via LinkedIn (http://goo.gl/em22I4).</v>
          </cell>
        </row>
        <row r="41">
          <cell r="A41">
            <v>39</v>
          </cell>
          <cell r="B41">
            <v>67</v>
          </cell>
          <cell r="C41" t="str">
            <v>Kensuke Fukuda</v>
          </cell>
          <cell r="D41" t="str">
            <v>Associate professor</v>
          </cell>
          <cell r="E41" t="str">
            <v>2.Information Systems Architecture Science Research Division</v>
          </cell>
          <cell r="F41">
            <v>29</v>
          </cell>
          <cell r="G41">
            <v>1</v>
          </cell>
          <cell r="H41" t="str">
            <v>computer network</v>
          </cell>
          <cell r="I41" t="str">
            <v>Software defined network</v>
          </cell>
          <cell r="J41" t="str">
            <v>http://www.fukuda-lab.org</v>
          </cell>
          <cell r="K41" t="str">
            <v>Master's or PhD students</v>
          </cell>
          <cell r="L41" t="str">
            <v>5-6 months</v>
          </cell>
          <cell r="M41">
            <v>2</v>
          </cell>
          <cell r="N41" t="str">
            <v>Solid programming skills</v>
          </cell>
        </row>
        <row r="42">
          <cell r="A42">
            <v>40</v>
          </cell>
          <cell r="B42">
            <v>67</v>
          </cell>
          <cell r="C42" t="str">
            <v>Kensuke Fukuda</v>
          </cell>
          <cell r="D42" t="str">
            <v>Associate professor</v>
          </cell>
          <cell r="E42" t="str">
            <v>2.Information Systems Architecture Science Research Division</v>
          </cell>
          <cell r="F42">
            <v>29</v>
          </cell>
          <cell r="G42">
            <v>2</v>
          </cell>
          <cell r="H42" t="str">
            <v>computer network</v>
          </cell>
          <cell r="I42" t="str">
            <v>DNS traffic measurement</v>
          </cell>
          <cell r="J42" t="str">
            <v>http://www.fukuda-lab.org</v>
          </cell>
          <cell r="K42" t="str">
            <v>Master's or PhD students</v>
          </cell>
          <cell r="L42" t="str">
            <v>5-6 months</v>
          </cell>
          <cell r="M42">
            <v>2</v>
          </cell>
          <cell r="N42" t="str">
            <v>Solid programming skills</v>
          </cell>
        </row>
        <row r="43">
          <cell r="A43">
            <v>41</v>
          </cell>
          <cell r="B43">
            <v>45</v>
          </cell>
          <cell r="C43" t="str">
            <v>Shin'ichi Satoh</v>
          </cell>
          <cell r="D43" t="str">
            <v>Professor</v>
          </cell>
          <cell r="E43" t="str">
            <v>3.Digital Content and Media Sciences Research Division</v>
          </cell>
          <cell r="F43">
            <v>31</v>
          </cell>
          <cell r="G43">
            <v>1</v>
          </cell>
          <cell r="H43" t="str">
            <v>content-based image and video analysis</v>
          </cell>
          <cell r="I43" t="str">
            <v>video and image semantic analysis and classification (esp. TRECVID SIN task.  see: http://www-nlpir.nist.gov/projects/trecvid/)</v>
          </cell>
          <cell r="J43" t="str">
            <v>http://research.nii.ac.jp/~satoh</v>
          </cell>
          <cell r="K43" t="str">
            <v>Master or Ph.D (Ph.D preferable)</v>
          </cell>
          <cell r="L43" t="str">
            <v>more than 90 days</v>
          </cell>
          <cell r="M43">
            <v>5</v>
          </cell>
        </row>
        <row r="44">
          <cell r="A44">
            <v>42</v>
          </cell>
          <cell r="B44">
            <v>45</v>
          </cell>
          <cell r="C44" t="str">
            <v>Shin'ichi Satoh</v>
          </cell>
          <cell r="D44" t="str">
            <v>Professor</v>
          </cell>
          <cell r="E44" t="str">
            <v>3.Digital Content and Media Sciences Research Division</v>
          </cell>
          <cell r="F44">
            <v>31</v>
          </cell>
          <cell r="G44">
            <v>2</v>
          </cell>
          <cell r="H44" t="str">
            <v>content-based image and video analysis</v>
          </cell>
          <cell r="I44" t="str">
            <v>identification of specific object in video and image (esp. TRECVID instance search.  see: http://www-nlpir.nist.gov/projects/trecvid/)</v>
          </cell>
          <cell r="J44" t="str">
            <v>http://research.nii.ac.jp/~satoh</v>
          </cell>
          <cell r="K44" t="str">
            <v>Master or Ph.D (Ph.D preferable)</v>
          </cell>
          <cell r="L44" t="str">
            <v>more than 90 days</v>
          </cell>
          <cell r="M44">
            <v>5</v>
          </cell>
        </row>
        <row r="45">
          <cell r="A45">
            <v>43</v>
          </cell>
          <cell r="B45">
            <v>45</v>
          </cell>
          <cell r="C45" t="str">
            <v>Shin'ichi Satoh</v>
          </cell>
          <cell r="D45" t="str">
            <v>Professor</v>
          </cell>
          <cell r="E45" t="str">
            <v>3.Digital Content and Media Sciences Research Division</v>
          </cell>
          <cell r="F45">
            <v>31</v>
          </cell>
          <cell r="G45">
            <v>3</v>
          </cell>
          <cell r="H45" t="str">
            <v>content-based image and video analysis</v>
          </cell>
          <cell r="I45" t="str">
            <v>Event detection and action recognition (esp. TRECVID multimedia event detection task.  see: http://www-nlpir.nist.gov/projects/trecvid/)</v>
          </cell>
          <cell r="J45" t="str">
            <v>http://research.nii.ac.jp/~satoh</v>
          </cell>
          <cell r="K45" t="str">
            <v>Master or Ph.D (Ph.D preferable)</v>
          </cell>
          <cell r="L45" t="str">
            <v>more than 90 days</v>
          </cell>
          <cell r="M45">
            <v>5</v>
          </cell>
        </row>
        <row r="46">
          <cell r="A46">
            <v>44</v>
          </cell>
          <cell r="B46">
            <v>45</v>
          </cell>
          <cell r="C46" t="str">
            <v>Shin'ichi Satoh</v>
          </cell>
          <cell r="D46" t="str">
            <v>Professor</v>
          </cell>
          <cell r="E46" t="str">
            <v>3.Digital Content and Media Sciences Research Division</v>
          </cell>
          <cell r="F46">
            <v>31</v>
          </cell>
          <cell r="G46">
            <v>4</v>
          </cell>
          <cell r="H46" t="str">
            <v>content-based image and video analysis</v>
          </cell>
          <cell r="I46" t="str">
            <v>3D video analysis (esp. obtained by Kinect) for human action recognition</v>
          </cell>
          <cell r="J46" t="str">
            <v>http://research.nii.ac.jp/~satoh</v>
          </cell>
          <cell r="K46" t="str">
            <v>Master or Ph.D (Ph.D preferable)</v>
          </cell>
          <cell r="L46" t="str">
            <v>more than 90 days</v>
          </cell>
          <cell r="M46">
            <v>5</v>
          </cell>
        </row>
        <row r="47">
          <cell r="A47">
            <v>45</v>
          </cell>
          <cell r="B47">
            <v>1</v>
          </cell>
          <cell r="C47" t="str">
            <v>Akiko Aizawa</v>
          </cell>
          <cell r="D47" t="str">
            <v>Professor</v>
          </cell>
          <cell r="E47" t="str">
            <v>3.Digital Content and Media Sciences Research Division</v>
          </cell>
          <cell r="F47">
            <v>32</v>
          </cell>
          <cell r="G47">
            <v>1</v>
          </cell>
          <cell r="H47" t="str">
            <v>Text Media</v>
          </cell>
          <cell r="I47" t="str">
            <v>Math information retrieval</v>
          </cell>
          <cell r="J47" t="str">
            <v>http://ntcir-math.nii.ac.jp
http://www-al.nii.ac.jp</v>
          </cell>
          <cell r="K47" t="str">
            <v>Master's or PhD students</v>
          </cell>
          <cell r="L47" t="str">
            <v>3-month or longer preferable</v>
          </cell>
          <cell r="M47">
            <v>3</v>
          </cell>
        </row>
        <row r="48">
          <cell r="A48">
            <v>46</v>
          </cell>
          <cell r="B48">
            <v>1</v>
          </cell>
          <cell r="C48" t="str">
            <v>Akiko Aizawa</v>
          </cell>
          <cell r="D48" t="str">
            <v>Professor</v>
          </cell>
          <cell r="E48" t="str">
            <v>3.Digital Content and Media Sciences Research Division</v>
          </cell>
          <cell r="F48">
            <v>32</v>
          </cell>
          <cell r="G48">
            <v>2</v>
          </cell>
          <cell r="H48" t="str">
            <v>Text Media</v>
          </cell>
          <cell r="I48" t="str">
            <v>Analysis of human reading/writing behavior</v>
          </cell>
          <cell r="J48" t="str">
            <v>http://www-al.nii.ac.jp</v>
          </cell>
          <cell r="K48" t="str">
            <v>Master's or PhD students</v>
          </cell>
          <cell r="L48" t="str">
            <v>3-month or longer preferable</v>
          </cell>
          <cell r="M48">
            <v>3</v>
          </cell>
        </row>
        <row r="49">
          <cell r="A49">
            <v>47</v>
          </cell>
          <cell r="B49">
            <v>1</v>
          </cell>
          <cell r="C49" t="str">
            <v>Akiko Aizawa</v>
          </cell>
          <cell r="D49" t="str">
            <v>Professor</v>
          </cell>
          <cell r="E49" t="str">
            <v>3.Digital Content and Media Sciences Research Division</v>
          </cell>
          <cell r="F49">
            <v>32</v>
          </cell>
          <cell r="G49">
            <v>3</v>
          </cell>
          <cell r="H49" t="str">
            <v>Text Media</v>
          </cell>
          <cell r="I49" t="str">
            <v>Scientific paper mining and recommendation</v>
          </cell>
          <cell r="J49" t="str">
            <v>http://www-al.nii.ac.jp
http://kmcs.nii.ac.jp/</v>
          </cell>
          <cell r="K49" t="str">
            <v>Master's or PhD students</v>
          </cell>
          <cell r="L49" t="str">
            <v>3-month or longer preferable</v>
          </cell>
          <cell r="M49">
            <v>3</v>
          </cell>
        </row>
        <row r="50">
          <cell r="A50">
            <v>48</v>
          </cell>
          <cell r="B50">
            <v>47</v>
          </cell>
          <cell r="C50" t="str">
            <v>Akihiro Sugimoto</v>
          </cell>
          <cell r="D50" t="str">
            <v>Professor</v>
          </cell>
          <cell r="E50" t="str">
            <v>3.Digital Content and Media Sciences Research Division</v>
          </cell>
          <cell r="F50">
            <v>33</v>
          </cell>
          <cell r="G50">
            <v>1</v>
          </cell>
          <cell r="H50" t="str">
            <v>computer vision</v>
          </cell>
          <cell r="I50" t="str">
            <v>One of the following topics.
(1) 3D Scene reconstruction using RGB-D cameras, 
(2) Recognizing human activities, 
(3) Image categorization and segmentation, and 
(4) Gaze sensing and gaze navigation.</v>
          </cell>
          <cell r="J50" t="str">
            <v>http://www.dgcv.nii.ac.jp</v>
          </cell>
          <cell r="K50" t="str">
            <v>Master's or PhD students</v>
          </cell>
          <cell r="L50" t="str">
            <v>Up to 6 months (at least 3 months; a longer period is better)</v>
          </cell>
          <cell r="M50">
            <v>5</v>
          </cell>
          <cell r="N50" t="str">
            <v>Rigorous background on mathematics is required.  Programming skills on image processing and computer vision are also required.  In the case of Master course students, highly motivated students who can stay for 6 months are preferable.  Students who are wi</v>
          </cell>
        </row>
        <row r="51">
          <cell r="A51">
            <v>49</v>
          </cell>
          <cell r="B51">
            <v>47</v>
          </cell>
          <cell r="C51" t="str">
            <v>Akihiro Sugimoto</v>
          </cell>
          <cell r="D51" t="str">
            <v>Professor</v>
          </cell>
          <cell r="E51" t="str">
            <v>3.Digital Content and Media Sciences Research Division</v>
          </cell>
          <cell r="F51">
            <v>33</v>
          </cell>
          <cell r="G51">
            <v>2</v>
          </cell>
          <cell r="H51" t="str">
            <v>discrete geometry</v>
          </cell>
          <cell r="I51" t="str">
            <v>(1) Discretization model of geometric shape, 
(2) Discrete shape fitting to noisy integer points. </v>
          </cell>
          <cell r="J51" t="str">
            <v>http://www.dgcv.nii.ac.jp</v>
          </cell>
          <cell r="K51" t="str">
            <v>Master's or PhD students</v>
          </cell>
          <cell r="L51" t="str">
            <v>Up to 6 months (at least 3 months)</v>
          </cell>
          <cell r="M51">
            <v>5</v>
          </cell>
          <cell r="N51" t="str">
            <v>Rigorous background on mathematics as well as computer vision is required.  In particular, sufficient knowledge of linear algebra, graph theory and number theory are important requirements.  Programming skills on image processing or computer vision are al</v>
          </cell>
        </row>
        <row r="52">
          <cell r="A52">
            <v>50</v>
          </cell>
          <cell r="B52">
            <v>91</v>
          </cell>
          <cell r="C52" t="str">
            <v>Yu Yi</v>
          </cell>
          <cell r="D52" t="str">
            <v>Assistant Professor</v>
          </cell>
          <cell r="E52" t="str">
            <v>3.Digital Content and Media Sciences Research Division</v>
          </cell>
          <cell r="F52">
            <v>34</v>
          </cell>
          <cell r="G52">
            <v>1</v>
          </cell>
          <cell r="H52" t="str">
            <v>Multimedia Data Mining and Services</v>
          </cell>
          <cell r="I52" t="str">
            <v>People activities analytics in the context of social online presences and real physical behaviors in multimedia landscape (e.g., visualizing geo-social activities, context-aware video soundtrack recommendation, enhancing online education especially for MO</v>
          </cell>
          <cell r="J52" t="str">
            <v>http://research.nii.ac.jp/~yiyu/</v>
          </cell>
          <cell r="K52" t="str">
            <v>Master's or PhD students</v>
          </cell>
          <cell r="L52" t="str">
            <v>3-6months</v>
          </cell>
          <cell r="M52">
            <v>4</v>
          </cell>
        </row>
        <row r="53">
          <cell r="A53">
            <v>51</v>
          </cell>
          <cell r="B53">
            <v>91</v>
          </cell>
          <cell r="C53" t="str">
            <v>Yu Yi</v>
          </cell>
          <cell r="D53" t="str">
            <v>Assistant Professor</v>
          </cell>
          <cell r="E53" t="str">
            <v>3.Digital Content and Media Sciences Research Division</v>
          </cell>
          <cell r="F53">
            <v>34</v>
          </cell>
          <cell r="G53">
            <v>2</v>
          </cell>
          <cell r="H53" t="str">
            <v>Music Information Retrieval and Its Applications</v>
          </cell>
          <cell r="I53" t="str">
            <v>Music discovery (e.g., content-based music retrieval and playlisting, personalized music recommendation), and music-based healthcare and wellbeing (e.g., applying various musical technologies in improving wellness and handling daily stress and anxiety)</v>
          </cell>
          <cell r="J53" t="str">
            <v>http://research.nii.ac.jp/~yiyu/</v>
          </cell>
          <cell r="K53" t="str">
            <v>Master's or PhD students</v>
          </cell>
          <cell r="L53" t="str">
            <v>3-6months</v>
          </cell>
          <cell r="M53">
            <v>4</v>
          </cell>
        </row>
        <row r="54">
          <cell r="A54">
            <v>52</v>
          </cell>
          <cell r="B54">
            <v>31</v>
          </cell>
          <cell r="C54" t="str">
            <v>Asanobu Kitamoto</v>
          </cell>
          <cell r="D54" t="str">
            <v>Associate Professor</v>
          </cell>
          <cell r="E54" t="str">
            <v>3.Digital Content and Media Sciences Research Division</v>
          </cell>
          <cell r="F54">
            <v>35</v>
          </cell>
          <cell r="G54">
            <v>1</v>
          </cell>
          <cell r="H54" t="str">
            <v>Bioimage Informatics</v>
          </cell>
          <cell r="I54" t="str">
            <v>Bioimage analysis and machine learning for mouse phenotyping and zebrafish neural activity analysis</v>
          </cell>
          <cell r="J54" t="str">
            <v>http://agora.ex.nii.ac.jp/~kitamoto/education/internship/</v>
          </cell>
          <cell r="K54" t="str">
            <v>Master's or PhD students</v>
          </cell>
          <cell r="L54" t="str">
            <v>3-6 months</v>
          </cell>
          <cell r="M54">
            <v>4</v>
          </cell>
          <cell r="N54" t="str">
            <v>Programming skill is required. An interdisciplinary topic needs working with domain experts.</v>
          </cell>
        </row>
        <row r="55">
          <cell r="A55">
            <v>53</v>
          </cell>
          <cell r="B55">
            <v>31</v>
          </cell>
          <cell r="C55" t="str">
            <v>Asanobu Kitamoto</v>
          </cell>
          <cell r="D55" t="str">
            <v>Associate Professor</v>
          </cell>
          <cell r="E55" t="str">
            <v>3.Digital Content and Media Sciences Research Division</v>
          </cell>
          <cell r="F55">
            <v>35</v>
          </cell>
          <cell r="G55">
            <v>2</v>
          </cell>
          <cell r="H55" t="str">
            <v>Crisis Informatics</v>
          </cell>
          <cell r="I55" t="str">
            <v>Big data analytics (esp. image processing, natural language processing, and temporal prediction) for natural disasters and crisis </v>
          </cell>
          <cell r="J55" t="str">
            <v>http://agora.ex.nii.ac.jp/~kitamoto/education/internship/</v>
          </cell>
          <cell r="K55" t="str">
            <v>Master's or PhD students</v>
          </cell>
          <cell r="L55" t="str">
            <v>3-6 months</v>
          </cell>
          <cell r="M55">
            <v>4</v>
          </cell>
          <cell r="N55" t="str">
            <v>Programming skill is required. An interdisciplinary topic needs working with domain experts.</v>
          </cell>
        </row>
        <row r="56">
          <cell r="A56">
            <v>54</v>
          </cell>
          <cell r="B56">
            <v>31</v>
          </cell>
          <cell r="C56" t="str">
            <v>Asanobu Kitamoto</v>
          </cell>
          <cell r="D56" t="str">
            <v>Associate Professor</v>
          </cell>
          <cell r="E56" t="str">
            <v>3.Digital Content and Media Sciences Research Division</v>
          </cell>
          <cell r="F56">
            <v>35</v>
          </cell>
          <cell r="G56">
            <v>3</v>
          </cell>
          <cell r="H56" t="str">
            <v>Earth Environmental Informatics</v>
          </cell>
          <cell r="I56" t="str">
            <v>Big data analytics (esp. image processing and simulation data analysis) for climate change and agriculture </v>
          </cell>
          <cell r="J56" t="str">
            <v>http://agora.ex.nii.ac.jp/~kitamoto/education/internship/</v>
          </cell>
          <cell r="K56" t="str">
            <v>Master's or PhD students</v>
          </cell>
          <cell r="L56" t="str">
            <v>3-6 months</v>
          </cell>
          <cell r="M56">
            <v>4</v>
          </cell>
          <cell r="N56" t="str">
            <v>Programming skill is required. An interdisciplinary topic needs working with domain experts.</v>
          </cell>
        </row>
        <row r="57">
          <cell r="A57">
            <v>55</v>
          </cell>
          <cell r="B57">
            <v>31</v>
          </cell>
          <cell r="C57" t="str">
            <v>Asanobu Kitamoto</v>
          </cell>
          <cell r="D57" t="str">
            <v>Associate Professor</v>
          </cell>
          <cell r="E57" t="str">
            <v>3.Digital Content and Media Sciences Research Division</v>
          </cell>
          <cell r="F57">
            <v>35</v>
          </cell>
          <cell r="G57">
            <v>4</v>
          </cell>
          <cell r="H57" t="str">
            <v>Digital Humanities</v>
          </cell>
          <cell r="I57" t="str">
            <v>Geographic information systems (GIS), semantic Web, face recognition, and 3D CG modeling for cultural heritage and museums </v>
          </cell>
          <cell r="J57" t="str">
            <v>http://agora.ex.nii.ac.jp/~kitamoto/education/internship/</v>
          </cell>
          <cell r="K57" t="str">
            <v>Master's or PhD students</v>
          </cell>
          <cell r="L57" t="str">
            <v>3-6 months</v>
          </cell>
          <cell r="M57">
            <v>4</v>
          </cell>
          <cell r="N57" t="str">
            <v>Programming skill is required. An interdisciplinary topic needs working with domain experts.</v>
          </cell>
        </row>
        <row r="58">
          <cell r="A58">
            <v>56</v>
          </cell>
          <cell r="B58">
            <v>20</v>
          </cell>
          <cell r="C58" t="str">
            <v>Isao Echizen</v>
          </cell>
          <cell r="D58" t="str">
            <v>Professor</v>
          </cell>
          <cell r="E58" t="str">
            <v>3.Digital Content and Media Sciences Research Division</v>
          </cell>
          <cell r="F58">
            <v>36</v>
          </cell>
          <cell r="G58">
            <v>1</v>
          </cell>
          <cell r="H58" t="str">
            <v>Security</v>
          </cell>
          <cell r="I58" t="str">
            <v>Fundamental techniques and systems for content security</v>
          </cell>
          <cell r="J58" t="str">
            <v>http://research.nii.ac.jp/~iechizen/official/research-e.html</v>
          </cell>
          <cell r="K58" t="str">
            <v>Master's or PhD students</v>
          </cell>
          <cell r="L58" t="str">
            <v>3 to 6 months</v>
          </cell>
          <cell r="M58">
            <v>3</v>
          </cell>
        </row>
        <row r="59">
          <cell r="A59">
            <v>57</v>
          </cell>
          <cell r="B59">
            <v>20</v>
          </cell>
          <cell r="C59" t="str">
            <v>Isao Echizen</v>
          </cell>
          <cell r="D59" t="str">
            <v>Professor</v>
          </cell>
          <cell r="E59" t="str">
            <v>3.Digital Content and Media Sciences Research Division</v>
          </cell>
          <cell r="F59">
            <v>36</v>
          </cell>
          <cell r="G59">
            <v>2</v>
          </cell>
          <cell r="H59" t="str">
            <v>Privacy</v>
          </cell>
          <cell r="I59" t="str">
            <v>Privacy-enhancing technologies for resolving trade-offs between data anonymity and utility</v>
          </cell>
          <cell r="J59" t="str">
            <v>http://research.nii.ac.jp/~iechizen/official/research-e.html</v>
          </cell>
          <cell r="K59" t="str">
            <v>Master's or PhD students</v>
          </cell>
          <cell r="L59" t="str">
            <v>3 to 6 months</v>
          </cell>
          <cell r="M59">
            <v>3</v>
          </cell>
        </row>
        <row r="60">
          <cell r="A60">
            <v>58</v>
          </cell>
          <cell r="B60">
            <v>54</v>
          </cell>
          <cell r="C60" t="str">
            <v>Gene CHEUNG</v>
          </cell>
          <cell r="D60" t="str">
            <v>Associate professor</v>
          </cell>
          <cell r="E60" t="str">
            <v>3.Digital Content and Media Science Research Division</v>
          </cell>
          <cell r="F60">
            <v>37</v>
          </cell>
          <cell r="G60">
            <v>1</v>
          </cell>
          <cell r="H60" t="str">
            <v>Signal Pocessing</v>
          </cell>
          <cell r="I60" t="str">
            <v>Graph Signal Processing for Image Representation &amp; Restoration</v>
          </cell>
          <cell r="J60" t="str">
            <v>http://research.nii.ac.jp/~cheung/intern.html</v>
          </cell>
          <cell r="K60" t="str">
            <v>Master's or PhD students</v>
          </cell>
          <cell r="L60" t="str">
            <v>3 months minimum</v>
          </cell>
          <cell r="M60">
            <v>3</v>
          </cell>
          <cell r="N60" t="str">
            <v>background in signal processing theory, experience in software development in Matlab and C.</v>
          </cell>
        </row>
        <row r="61">
          <cell r="A61">
            <v>59</v>
          </cell>
          <cell r="C61" t="str">
            <v>Yinqiang Zheng</v>
          </cell>
          <cell r="D61" t="str">
            <v>Assistant Professor</v>
          </cell>
          <cell r="E61" t="str">
            <v>3.Digital Content and Media Science Research Division</v>
          </cell>
          <cell r="F61">
            <v>38</v>
          </cell>
          <cell r="G61">
            <v>1</v>
          </cell>
          <cell r="H61" t="str">
            <v>Geometric Computer Vision</v>
          </cell>
          <cell r="I61" t="str">
            <v>3D Reconstruction Pipeline for Large-Scale Image Collections (structure-from-motion, pose estimation, minimal problems, et al.)</v>
          </cell>
          <cell r="J61" t="str">
            <v>http://researchmap.jp/yinqiangzheng</v>
          </cell>
          <cell r="K61" t="str">
            <v>Master's or PhD students</v>
          </cell>
          <cell r="L61" t="str">
            <v>2-6 months</v>
          </cell>
          <cell r="M61">
            <v>2</v>
          </cell>
          <cell r="N61" t="str">
            <v>Students with strong mathematical and programming skills are preferred. We are aiming at publications in top venues only.</v>
          </cell>
        </row>
        <row r="62">
          <cell r="A62">
            <v>60</v>
          </cell>
          <cell r="C62" t="str">
            <v>Yinqiang Zheng</v>
          </cell>
          <cell r="D62" t="str">
            <v>Assistant Professor</v>
          </cell>
          <cell r="E62" t="str">
            <v>3.Digital Content and Media Science Research Division</v>
          </cell>
          <cell r="F62">
            <v>38</v>
          </cell>
          <cell r="G62">
            <v>2</v>
          </cell>
          <cell r="H62" t="str">
            <v>Photometric Computer Vision</v>
          </cell>
          <cell r="I62" t="str">
            <v>Illumination and Reflectance Analysis in Multiband Images (intrinsic image, specularity, fluorescence, et al.)</v>
          </cell>
          <cell r="J62" t="str">
            <v>http://researchmap.jp/yinqiangzheng</v>
          </cell>
          <cell r="K62" t="str">
            <v>Master's or PhD students</v>
          </cell>
          <cell r="L62" t="str">
            <v>2-6 months</v>
          </cell>
          <cell r="M62">
            <v>2</v>
          </cell>
          <cell r="N62" t="str">
            <v>Students with strong mathematical and programming skills are preferred. We are aiming at publications in top venues only.</v>
          </cell>
        </row>
        <row r="63">
          <cell r="A63">
            <v>61</v>
          </cell>
          <cell r="B63">
            <v>10</v>
          </cell>
          <cell r="C63" t="str">
            <v>Fuyuki Ishikawa</v>
          </cell>
          <cell r="D63" t="str">
            <v>Associate Professor</v>
          </cell>
          <cell r="E63" t="str">
            <v>3.Digital Content and Media Sciences Research Division</v>
          </cell>
          <cell r="F63">
            <v>39</v>
          </cell>
          <cell r="G63">
            <v>1</v>
          </cell>
          <cell r="H63" t="str">
            <v>Software Engineering, Service-Oriented Computing, Agent-Oriented Computing</v>
          </cell>
          <cell r="I63" t="str">
            <v>Engineering Methods for Flexible and Verifiable Adaptation and Evolution of Software Systems</v>
          </cell>
          <cell r="J63" t="str">
            <v>http://research.nii.ac.jp/~f-ishikawa/internships/</v>
          </cell>
          <cell r="K63" t="str">
            <v>Master's or PhD students</v>
          </cell>
          <cell r="L63" t="str">
            <v>2-6 months</v>
          </cell>
          <cell r="M63">
            <v>4</v>
          </cell>
        </row>
        <row r="64">
          <cell r="A64">
            <v>62</v>
          </cell>
          <cell r="B64">
            <v>10</v>
          </cell>
          <cell r="C64" t="str">
            <v>Fuyuki Ishikawa</v>
          </cell>
          <cell r="D64" t="str">
            <v>Associate Professor</v>
          </cell>
          <cell r="E64" t="str">
            <v>3.Digital Content and Media Sciences Research Division</v>
          </cell>
          <cell r="F64">
            <v>39</v>
          </cell>
          <cell r="G64">
            <v>2</v>
          </cell>
          <cell r="H64" t="str">
            <v>Software Engineering (Formal Methods, Agile Software Development)</v>
          </cell>
          <cell r="I64" t="str">
            <v>Practical Supporting Tools for Formal Specification and Refinement with Emerging Practices</v>
          </cell>
          <cell r="J64" t="str">
            <v>http://research.nii.ac.jp/~f-ishikawa/internships/</v>
          </cell>
          <cell r="K64" t="str">
            <v>Master's or PhD students</v>
          </cell>
          <cell r="L64" t="str">
            <v>2-6 months</v>
          </cell>
          <cell r="M64">
            <v>4</v>
          </cell>
        </row>
        <row r="65">
          <cell r="A65">
            <v>63</v>
          </cell>
          <cell r="B65">
            <v>50</v>
          </cell>
          <cell r="C65" t="str">
            <v>Atsuhiro Takasu</v>
          </cell>
          <cell r="D65" t="str">
            <v>Professor</v>
          </cell>
          <cell r="E65" t="str">
            <v>3.Digital Content and Media Sciences Research Division</v>
          </cell>
          <cell r="F65">
            <v>40</v>
          </cell>
          <cell r="G65">
            <v>1</v>
          </cell>
          <cell r="H65" t="str">
            <v>text mining</v>
          </cell>
          <cell r="I65" t="str">
            <v>Text mining based on latent topics</v>
          </cell>
          <cell r="J65" t="str">
            <v>http://www.ldear.nii.ac.jp/~takasu/en/</v>
          </cell>
          <cell r="K65" t="str">
            <v>Master's or PhD students</v>
          </cell>
          <cell r="L65" t="str">
            <v>3-6 months</v>
          </cell>
          <cell r="M65">
            <v>3</v>
          </cell>
        </row>
        <row r="66">
          <cell r="A66">
            <v>64</v>
          </cell>
          <cell r="B66">
            <v>50</v>
          </cell>
          <cell r="C66" t="str">
            <v>Atsuhiro Takasu</v>
          </cell>
          <cell r="D66" t="str">
            <v>Professor</v>
          </cell>
          <cell r="E66" t="str">
            <v>3.Digital Content and Media Sciences Research Division</v>
          </cell>
          <cell r="F66">
            <v>40</v>
          </cell>
          <cell r="G66">
            <v>2</v>
          </cell>
          <cell r="H66" t="str">
            <v>Big Data</v>
          </cell>
          <cell r="I66" t="str">
            <v>data analysis and mining methods for big data</v>
          </cell>
          <cell r="J66" t="str">
            <v>http://www.ldear.nii.ac.jp/~takasu/en/</v>
          </cell>
          <cell r="K66" t="str">
            <v>Master's or PhD students</v>
          </cell>
          <cell r="L66" t="str">
            <v>3-6 months</v>
          </cell>
          <cell r="M66">
            <v>3</v>
          </cell>
        </row>
        <row r="67">
          <cell r="A67">
            <v>65</v>
          </cell>
          <cell r="B67">
            <v>80</v>
          </cell>
          <cell r="C67" t="str">
            <v>Junichi Yamagishi</v>
          </cell>
          <cell r="D67" t="str">
            <v>Associate Professor</v>
          </cell>
          <cell r="E67" t="str">
            <v>3.Digital Content and Media Sciences Research Division</v>
          </cell>
          <cell r="F67">
            <v>41</v>
          </cell>
          <cell r="G67">
            <v>1</v>
          </cell>
          <cell r="H67" t="str">
            <v>Speech information processing</v>
          </cell>
          <cell r="I67" t="str">
            <v>Controllable, flexible, and enjoyable speech synthesizer for audiobook  </v>
          </cell>
          <cell r="J67" t="str">
            <v>http://researchmap.jp/read0205283/?lang=english</v>
          </cell>
          <cell r="K67" t="str">
            <v>PhD students</v>
          </cell>
          <cell r="L67" t="str">
            <v>2-6 months </v>
          </cell>
          <cell r="M67">
            <v>5</v>
          </cell>
          <cell r="N67" t="str">
            <v>The successful candidate should be a PhD student in speech processing, computer science, engineering, linguistics, mathematics, or a related discipline. He or she should have strong programming skills and experience with statistical parametric speech synt</v>
          </cell>
        </row>
        <row r="68">
          <cell r="A68">
            <v>66</v>
          </cell>
          <cell r="B68">
            <v>80</v>
          </cell>
          <cell r="C68" t="str">
            <v>Junichi Yamagishi</v>
          </cell>
          <cell r="D68" t="str">
            <v>Associate Professor</v>
          </cell>
          <cell r="E68" t="str">
            <v>3.Digital Content and Media Sciences Research Division</v>
          </cell>
          <cell r="F68">
            <v>41</v>
          </cell>
          <cell r="G68">
            <v>2</v>
          </cell>
          <cell r="H68" t="str">
            <v>Speech information processing</v>
          </cell>
          <cell r="I68" t="str">
            <v>Speaker recognition and countermeasures for spoofing /</v>
          </cell>
          <cell r="J68" t="str">
            <v>http://www.signalprocessingsociety.org/technical-committees/list/sl-tc/spl-nl/2013-05/spoofing</v>
          </cell>
          <cell r="K68" t="str">
            <v>PhD students</v>
          </cell>
          <cell r="L68" t="str">
            <v>2-6 months </v>
          </cell>
          <cell r="M68">
            <v>5</v>
          </cell>
          <cell r="N68" t="str">
            <v>The successful candidate should be a PhD student in speech processing, computer science, engineering, linguistics, mathematics, or a related discipline. He or she should have strong programming skills.</v>
          </cell>
        </row>
        <row r="69">
          <cell r="A69">
            <v>67</v>
          </cell>
          <cell r="B69">
            <v>80</v>
          </cell>
          <cell r="C69" t="str">
            <v>Junichi Yamagishi</v>
          </cell>
          <cell r="D69" t="str">
            <v>Associate Professor</v>
          </cell>
          <cell r="E69" t="str">
            <v>3.Digital Content and Media Sciences Research Division</v>
          </cell>
          <cell r="F69">
            <v>41</v>
          </cell>
          <cell r="G69">
            <v>3</v>
          </cell>
          <cell r="H69" t="str">
            <v>Speech information processing</v>
          </cell>
          <cell r="I69" t="str">
            <v>DNN-based speech synthesis (signal processing, acoustic modeling and text analysis)</v>
          </cell>
          <cell r="K69" t="str">
            <v>PhD students</v>
          </cell>
          <cell r="L69" t="str">
            <v>2-6 months </v>
          </cell>
          <cell r="M69">
            <v>5</v>
          </cell>
          <cell r="N69" t="str">
            <v>The successful candidate should be a PhD student in speech processing, computer science, engineering, linguistics, mathematics, or a related discipline. He or she should have strong programming skills and experience with statistical parametric speech synt</v>
          </cell>
        </row>
        <row r="70">
          <cell r="A70">
            <v>68</v>
          </cell>
          <cell r="B70">
            <v>80</v>
          </cell>
          <cell r="C70" t="str">
            <v>Junichi Yamagishi</v>
          </cell>
          <cell r="D70" t="str">
            <v>Associate Professor</v>
          </cell>
          <cell r="E70" t="str">
            <v>3.Digital Content and Media Sciences Research Division</v>
          </cell>
          <cell r="F70">
            <v>41</v>
          </cell>
          <cell r="G70">
            <v>4</v>
          </cell>
          <cell r="H70" t="str">
            <v>Speech information processing</v>
          </cell>
          <cell r="I70" t="str">
            <v>Spoken dialogue system </v>
          </cell>
          <cell r="J70" t="str">
            <v>http://www.udialogue.org</v>
          </cell>
          <cell r="K70" t="str">
            <v>Master's or PhD students</v>
          </cell>
          <cell r="L70" t="str">
            <v>2-6 months </v>
          </cell>
          <cell r="M70">
            <v>5</v>
          </cell>
          <cell r="N70" t="str">
            <v>The successful candidate should be a Master or PhD student in speech processing, computer science, engineering, linguistics, mathematics, or a related discipline. He or she should have strong programming skills. Familiarity with software tools including M</v>
          </cell>
        </row>
        <row r="71">
          <cell r="A71">
            <v>69</v>
          </cell>
          <cell r="B71">
            <v>80</v>
          </cell>
          <cell r="C71" t="str">
            <v>Junichi Yamagishi</v>
          </cell>
          <cell r="D71" t="str">
            <v>Associate Professor</v>
          </cell>
          <cell r="E71" t="str">
            <v>3.Digital Content and Media Sciences Research Division</v>
          </cell>
          <cell r="F71">
            <v>41</v>
          </cell>
          <cell r="G71">
            <v>5</v>
          </cell>
          <cell r="H71" t="str">
            <v>Speech information processing</v>
          </cell>
          <cell r="I71" t="str">
            <v>Voice transformation (Parameterization and models, new applications/frameworks using voice transformation and speech synthesis seemlessly)</v>
          </cell>
          <cell r="K71" t="str">
            <v>PhD students</v>
          </cell>
          <cell r="L71" t="str">
            <v>2-6 months </v>
          </cell>
          <cell r="M71">
            <v>5</v>
          </cell>
          <cell r="N71" t="str">
            <v>The successful candidate should be a Master or PhD student in speech processing, computer science, engineering, linguistics, mathematics, or a related discipline. He or she should have strong programming skills and experience with speech synthesis or voic</v>
          </cell>
        </row>
        <row r="72">
          <cell r="A72">
            <v>70</v>
          </cell>
          <cell r="B72">
            <v>43</v>
          </cell>
          <cell r="C72" t="str">
            <v>Imari Sato</v>
          </cell>
          <cell r="D72" t="str">
            <v>Professor</v>
          </cell>
          <cell r="E72" t="str">
            <v>3.Digital Content and Media Sciences Research Division</v>
          </cell>
          <cell r="F72">
            <v>42</v>
          </cell>
          <cell r="G72">
            <v>1</v>
          </cell>
          <cell r="H72" t="str">
            <v>Computer Vision and Computer Graphics</v>
          </cell>
          <cell r="I72" t="str">
            <v>Computational Photography: Image-based rendering, Image processing, Color analysis, Spectral imaging </v>
          </cell>
          <cell r="J72" t="str">
            <v>http://research.nii.ac.jp/~imarik</v>
          </cell>
          <cell r="K72" t="str">
            <v>Master's or PhD students</v>
          </cell>
          <cell r="L72" t="str">
            <v>5 to 6 months</v>
          </cell>
          <cell r="M72">
            <v>3</v>
          </cell>
          <cell r="N72" t="str">
            <v>A basic knowledge of computer graphics and good programming skills are required.</v>
          </cell>
        </row>
        <row r="73">
          <cell r="A73">
            <v>71</v>
          </cell>
          <cell r="B73">
            <v>70</v>
          </cell>
          <cell r="C73" t="str">
            <v>Helmut Prendinger</v>
          </cell>
          <cell r="D73" t="str">
            <v>Professor</v>
          </cell>
          <cell r="E73" t="str">
            <v>3.Digital Content and Media Sciences Research Division</v>
          </cell>
          <cell r="F73">
            <v>43</v>
          </cell>
          <cell r="G73">
            <v>1</v>
          </cell>
          <cell r="H73" t="str">
            <v>3D Internet and Virtual Worlds (Foundations)</v>
          </cell>
          <cell r="I73" t="str">
            <v>R&amp;D in the foundations of networked massively multi-user 3D virtual environments, based on our original framework (DiVE) and Unity3D. Topics include networking, interest managment algorithms, prediction models, and scaling techniques for large numbers of </v>
          </cell>
          <cell r="J73" t="str">
            <v>https://sites.google.com/site/ico2globallab/ (iCO2 website) http://research.nii.ac.jp/~prendinger/ (personal website)</v>
          </cell>
          <cell r="K73" t="str">
            <v>Master's or PhD students</v>
          </cell>
          <cell r="L73" t="str">
            <v>3-6 months</v>
          </cell>
          <cell r="M73">
            <v>12</v>
          </cell>
          <cell r="N73" t="str">
            <v>Solid programming background (e.g. C Sharp). Longer stay preferred for good result (some interesting software). Paper writing will be encouraged and actively supported. </v>
          </cell>
        </row>
        <row r="74">
          <cell r="A74">
            <v>72</v>
          </cell>
          <cell r="B74">
            <v>70</v>
          </cell>
          <cell r="C74" t="str">
            <v>Helmut Prendinger</v>
          </cell>
          <cell r="D74" t="str">
            <v>Professor</v>
          </cell>
          <cell r="E74" t="str">
            <v>3.Digital Content and Media Sciences Research Division</v>
          </cell>
          <cell r="F74">
            <v>43</v>
          </cell>
          <cell r="G74">
            <v>2</v>
          </cell>
          <cell r="H74" t="str">
            <v>3D Internet and Real World (Cyber-Physical Systems)</v>
          </cell>
          <cell r="I74" t="str">
            <v>Application-oriented research based on 3D virtual environments (Unity3D) integrated to real-world settings, for smart cities, disaster response, etc. Target platform for "field users" is mobile devices, such as Smartphone, UAV ("drone"), and wearables. Al</v>
          </cell>
          <cell r="J74" t="str">
            <v>http://www.nsf.gov/news/news_summ.jsp?cntn_id=134609 http://research.nii.ac.jp/~prendinger/ (personal website)</v>
          </cell>
          <cell r="K74" t="str">
            <v>Master's or PhD students</v>
          </cell>
          <cell r="L74" t="str">
            <v>3-6 months</v>
          </cell>
          <cell r="M74">
            <v>12</v>
          </cell>
          <cell r="N74" t="str">
            <v>Solid programming background (e.g. C Sharp). Knowledge of Unity3D is desirable, but not necessary. Longer stay preferred for good result (some interesting software). Paper writing will be encouraged and actively supported. </v>
          </cell>
        </row>
        <row r="75">
          <cell r="A75">
            <v>73</v>
          </cell>
          <cell r="B75">
            <v>70</v>
          </cell>
          <cell r="C75" t="str">
            <v>Helmut Prendinger</v>
          </cell>
          <cell r="D75" t="str">
            <v>Professor</v>
          </cell>
          <cell r="E75" t="str">
            <v>3.Digital Content and Media Sciences Research Division</v>
          </cell>
          <cell r="F75">
            <v>43</v>
          </cell>
          <cell r="G75">
            <v>3</v>
          </cell>
          <cell r="H75" t="str">
            <v>Scalable Task Allocation Methods</v>
          </cell>
          <cell r="I75" t="str">
            <v>Implementation of Artifical Intelligence techniques for automated task allocation in disaster response, such as Search and Rescue </v>
          </cell>
          <cell r="J75" t="str">
            <v>http://research.nii.ac.jp/~prendinger/papers/marconi-AAMAS2013.pdf http://research.nii.ac.jp/~prendinger/ (personal website)</v>
          </cell>
          <cell r="K75" t="str">
            <v>Master's or PhD students</v>
          </cell>
          <cell r="L75" t="str">
            <v>3-6 months</v>
          </cell>
          <cell r="M75">
            <v>12</v>
          </cell>
          <cell r="N75" t="str">
            <v>Solid programming background (e.g. C Sharp) Longer stay preferred for good result (some interesting software). Paper writing will be encouraged and actively supported. </v>
          </cell>
        </row>
        <row r="76">
          <cell r="A76">
            <v>74</v>
          </cell>
          <cell r="B76">
            <v>70</v>
          </cell>
          <cell r="C76" t="str">
            <v>Helmut Prendinger</v>
          </cell>
          <cell r="D76" t="str">
            <v>Professor</v>
          </cell>
          <cell r="E76" t="str">
            <v>3.Digital Content and Media Sciences Research Division</v>
          </cell>
          <cell r="F76">
            <v>43</v>
          </cell>
          <cell r="G76">
            <v>4</v>
          </cell>
          <cell r="H76" t="str">
            <v>Deep Learning, AI, and Data Analytics</v>
          </cell>
          <cell r="I76" t="str">
            <v>Developmento of Deep Learning based Artificial Intelligence core engine for drones, in cooperation with companies (incl. NVIDIA), similar to the engine behind autonomous car; analysis of data collected from drones </v>
          </cell>
          <cell r="J76" t="str">
            <v>http://research.nii.ac.jp/~prendinger/ (personal website)</v>
          </cell>
          <cell r="K76" t="str">
            <v>Master's or PhD students</v>
          </cell>
          <cell r="L76" t="str">
            <v>3-6 months</v>
          </cell>
          <cell r="M76">
            <v>12</v>
          </cell>
          <cell r="N76" t="str">
            <v>Solid programming background (e.g. C Sharp) Longer stay preferred for good result (some interesting software). Paper writing will be encouraged and actively supported. </v>
          </cell>
        </row>
        <row r="77">
          <cell r="A77">
            <v>75</v>
          </cell>
          <cell r="B77">
            <v>70</v>
          </cell>
          <cell r="C77" t="str">
            <v>Helmut Prendinger</v>
          </cell>
          <cell r="D77" t="str">
            <v>Professor</v>
          </cell>
          <cell r="E77" t="str">
            <v>3.Digital Content and Media Sciences Research Division</v>
          </cell>
          <cell r="F77">
            <v>43</v>
          </cell>
          <cell r="G77">
            <v>5</v>
          </cell>
          <cell r="H77" t="str">
            <v>Discourse Search Engine (NLP)</v>
          </cell>
          <cell r="I77" t="str">
            <v>We are building the first-ever Discourse Search Engine (DSE) that exploits the discourse structure in documents to overcome limitations of current document representations in web search. The vision is to improve on Microsoft Cortana as question-answering </v>
          </cell>
          <cell r="J77" t="str">
            <v>http://link.springer.com/chapter/10.1007%2F978-3-319-16354-3_10 http://research.nii.ac.jp/~prendinger/ (personal website)</v>
          </cell>
          <cell r="K77" t="str">
            <v>Master's or PhD students</v>
          </cell>
          <cell r="L77" t="str">
            <v>3-6 months</v>
          </cell>
          <cell r="M77">
            <v>12</v>
          </cell>
          <cell r="N77" t="str">
            <v>Solid programming background (e.g. C Sharp). Longer stay preferred for good result (some interesting software). Paper writing will be encouraged and actively supported. </v>
          </cell>
        </row>
        <row r="78">
          <cell r="A78">
            <v>76</v>
          </cell>
          <cell r="B78">
            <v>70</v>
          </cell>
          <cell r="C78" t="str">
            <v>Helmut Prendinger</v>
          </cell>
          <cell r="D78" t="str">
            <v>Professor</v>
          </cell>
          <cell r="E78" t="str">
            <v>3.Digital Content and Media Sciences Research Division</v>
          </cell>
          <cell r="F78">
            <v>43</v>
          </cell>
          <cell r="G78">
            <v>6</v>
          </cell>
          <cell r="H78" t="str">
            <v>Sentiment Recognition from Text (NLP)</v>
          </cell>
          <cell r="I78" t="str">
            <v>Recognition of emotion and attitude from text with Machine Learning and rule based approaches.  </v>
          </cell>
          <cell r="J78" t="str">
            <v>http://research.nii.ac.jp/~prendinger/ (personal website)</v>
          </cell>
          <cell r="K78" t="str">
            <v>Master's or PhD students</v>
          </cell>
          <cell r="L78" t="str">
            <v>3-6 months</v>
          </cell>
          <cell r="M78">
            <v>12</v>
          </cell>
          <cell r="N78" t="str">
            <v>Solid programming background (e.g. C++ or C Sharp) Longer stay preferred for good result (some interesting software). Paper writing will be encouraged and actively supported. </v>
          </cell>
        </row>
        <row r="79">
          <cell r="A79">
            <v>77</v>
          </cell>
          <cell r="B79">
            <v>66</v>
          </cell>
          <cell r="C79" t="str">
            <v>Michael Houle</v>
          </cell>
          <cell r="D79" t="str">
            <v>Visiting Professor</v>
          </cell>
          <cell r="E79" t="str">
            <v>5.Management and Outside Collaboration on R&amp;D</v>
          </cell>
          <cell r="F79">
            <v>51</v>
          </cell>
          <cell r="G79">
            <v>1</v>
          </cell>
          <cell r="H79" t="str">
            <v>Databases / Data Mining</v>
          </cell>
          <cell r="I79" t="str">
            <v>Similarity Search and Intrinsic Dimensionality</v>
          </cell>
          <cell r="J79" t="str">
            <v>http://zephyr.nii.ac.jp/houlelab/downloads/proj-simsearch.pdf</v>
          </cell>
          <cell r="K79" t="str">
            <v>Master's or PhD students</v>
          </cell>
          <cell r="L79" t="str">
            <v> 3-6 months</v>
          </cell>
          <cell r="M79">
            <v>6</v>
          </cell>
          <cell r="N79" t="str">
            <v>Priority given to PhD students, and for internships of 5-6 months.</v>
          </cell>
        </row>
        <row r="80">
          <cell r="A80">
            <v>78</v>
          </cell>
          <cell r="B80">
            <v>66</v>
          </cell>
          <cell r="C80" t="str">
            <v>Michael Houle</v>
          </cell>
          <cell r="D80" t="str">
            <v>Visiting Professor</v>
          </cell>
          <cell r="E80" t="str">
            <v>5.Management and Outside Collaboration on R&amp;D</v>
          </cell>
          <cell r="F80">
            <v>51</v>
          </cell>
          <cell r="G80">
            <v>2</v>
          </cell>
          <cell r="H80" t="str">
            <v>Data Mining</v>
          </cell>
          <cell r="I80" t="str">
            <v>Outlier Detection and Data Dimensionality </v>
          </cell>
          <cell r="J80" t="str">
            <v>http://zephyr.nii.ac.jp/houlelab/downloads/proj-outlier.pdf</v>
          </cell>
          <cell r="K80" t="str">
            <v>Master's or PhD students</v>
          </cell>
          <cell r="L80" t="str">
            <v> 3-6 months</v>
          </cell>
          <cell r="M80">
            <v>6</v>
          </cell>
          <cell r="N80" t="str">
            <v>Priority given to PhD students, and for internships of 5-6 months.</v>
          </cell>
        </row>
        <row r="81">
          <cell r="A81">
            <v>79</v>
          </cell>
          <cell r="B81">
            <v>66</v>
          </cell>
          <cell r="C81" t="str">
            <v>Michael Houle</v>
          </cell>
          <cell r="D81" t="str">
            <v>Visiting Professor</v>
          </cell>
          <cell r="E81" t="str">
            <v>5.Management and Outside Collaboration on R&amp;D</v>
          </cell>
          <cell r="F81">
            <v>51</v>
          </cell>
          <cell r="G81">
            <v>3</v>
          </cell>
          <cell r="H81" t="str">
            <v>Data Mining</v>
          </cell>
          <cell r="I81" t="str">
            <v>Clustering and Data Dimensionality
</v>
          </cell>
          <cell r="J81" t="str">
            <v>http://zephyr.nii.ac.jp/houlelab/downloads/proj-clust.pdf</v>
          </cell>
          <cell r="K81" t="str">
            <v>Master's or PhD students</v>
          </cell>
          <cell r="L81" t="str">
            <v> 3-6 months</v>
          </cell>
          <cell r="M81">
            <v>6</v>
          </cell>
          <cell r="N81" t="str">
            <v>Priority given to PhD students, and for internships of 5-6 months.</v>
          </cell>
        </row>
        <row r="82">
          <cell r="A82">
            <v>80</v>
          </cell>
          <cell r="B82">
            <v>66</v>
          </cell>
          <cell r="C82" t="str">
            <v>Michael Houle</v>
          </cell>
          <cell r="D82" t="str">
            <v>Visiting Professor</v>
          </cell>
          <cell r="E82" t="str">
            <v>5.Management and Outside Collaboration on R&amp;D</v>
          </cell>
          <cell r="F82">
            <v>51</v>
          </cell>
          <cell r="G82">
            <v>4</v>
          </cell>
          <cell r="H82" t="str">
            <v>Data Mining / Machine Learning</v>
          </cell>
          <cell r="I82" t="str">
            <v>Unsupervised Feature Selection
</v>
          </cell>
          <cell r="J82" t="str">
            <v>http://zephyr.nii.ac.jp/houlelab/downloads/proj-features.pdf</v>
          </cell>
          <cell r="K82" t="str">
            <v>Master's or PhD students</v>
          </cell>
          <cell r="L82" t="str">
            <v> 3-6 months</v>
          </cell>
          <cell r="M82">
            <v>6</v>
          </cell>
          <cell r="N82" t="str">
            <v>Priority given to PhD students, and for internships of 5-6 months.</v>
          </cell>
        </row>
        <row r="83">
          <cell r="A83">
            <v>81</v>
          </cell>
          <cell r="B83">
            <v>66</v>
          </cell>
          <cell r="C83" t="str">
            <v>Michael Houle</v>
          </cell>
          <cell r="D83" t="str">
            <v>Visiting Professor</v>
          </cell>
          <cell r="E83" t="str">
            <v>5.Management and Outside Collaboration on R&amp;D</v>
          </cell>
          <cell r="F83">
            <v>51</v>
          </cell>
          <cell r="G83">
            <v>5</v>
          </cell>
          <cell r="H83" t="str">
            <v>Data Mining / Machine Learning</v>
          </cell>
          <cell r="I83" t="str">
            <v>KNN Classification and Applications 
</v>
          </cell>
          <cell r="J83" t="str">
            <v>http://zephyr.nii.ac.jp/houlelab/downloads/proj-classification.pdf</v>
          </cell>
          <cell r="K83" t="str">
            <v>Master's or PhD students</v>
          </cell>
          <cell r="L83" t="str">
            <v> 3-6 months</v>
          </cell>
          <cell r="M83">
            <v>6</v>
          </cell>
          <cell r="N83" t="str">
            <v>Priority given to PhD students, and for internships of 5-6 months.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pplication Form"/>
      <sheetName val="PullDown"/>
    </sheetNames>
    <sheetDataSet>
      <sheetData sheetId="1">
        <row r="23">
          <cell r="D23" t="str">
            <v>PhD students</v>
          </cell>
        </row>
        <row r="24">
          <cell r="D24" t="str">
            <v>Master's or PhD students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AF50"/>
  <sheetViews>
    <sheetView showGridLines="0" tabSelected="1" zoomScalePageLayoutView="0" workbookViewId="0" topLeftCell="A1">
      <selection activeCell="A6" sqref="A6:AF7"/>
    </sheetView>
  </sheetViews>
  <sheetFormatPr defaultColWidth="2.21484375" defaultRowHeight="15" customHeight="1"/>
  <cols>
    <col min="1" max="34" width="2.21484375" style="8" customWidth="1"/>
    <col min="35" max="16384" width="2.21484375" style="8" customWidth="1"/>
  </cols>
  <sheetData>
    <row r="1" spans="1:32" ht="15" customHeight="1">
      <c r="A1" s="5"/>
      <c r="B1" s="6"/>
      <c r="C1" s="6"/>
      <c r="D1" s="6"/>
      <c r="E1" s="6"/>
      <c r="F1" s="6"/>
      <c r="G1" s="6"/>
      <c r="H1" s="6"/>
      <c r="I1" s="6"/>
      <c r="J1" s="6"/>
      <c r="K1" s="6"/>
      <c r="L1" s="6"/>
      <c r="M1" s="6"/>
      <c r="N1" s="6"/>
      <c r="O1" s="6"/>
      <c r="P1" s="6"/>
      <c r="Q1" s="6"/>
      <c r="R1" s="6"/>
      <c r="S1" s="6"/>
      <c r="T1" s="6"/>
      <c r="U1" s="6"/>
      <c r="V1" s="6"/>
      <c r="W1" s="6"/>
      <c r="X1" s="6"/>
      <c r="Y1" s="6"/>
      <c r="Z1" s="6"/>
      <c r="AA1" s="6"/>
      <c r="AB1" s="6"/>
      <c r="AC1" s="96" t="s">
        <v>777</v>
      </c>
      <c r="AD1" s="96"/>
      <c r="AE1" s="96"/>
      <c r="AF1" s="97"/>
    </row>
    <row r="2" spans="1:32" ht="15" customHeight="1">
      <c r="A2" s="7"/>
      <c r="B2" s="8" t="s">
        <v>0</v>
      </c>
      <c r="AF2" s="9"/>
    </row>
    <row r="3" spans="1:32" ht="15" customHeight="1">
      <c r="A3" s="98" t="s">
        <v>387</v>
      </c>
      <c r="B3" s="99"/>
      <c r="C3" s="99"/>
      <c r="D3" s="99"/>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100"/>
    </row>
    <row r="4" spans="1:32" ht="15" customHeight="1">
      <c r="A4" s="7"/>
      <c r="AF4" s="9"/>
    </row>
    <row r="5" spans="1:32" ht="15" customHeight="1">
      <c r="A5" s="89" t="s">
        <v>141</v>
      </c>
      <c r="B5" s="89"/>
      <c r="C5" s="89"/>
      <c r="D5" s="89"/>
      <c r="E5" s="89"/>
      <c r="F5" s="89"/>
      <c r="G5" s="89"/>
      <c r="H5" s="89"/>
      <c r="I5" s="89"/>
      <c r="J5" s="89"/>
      <c r="K5" s="89"/>
      <c r="L5" s="89"/>
      <c r="M5" s="89"/>
      <c r="N5" s="89"/>
      <c r="O5" s="89"/>
      <c r="P5" s="89"/>
      <c r="Q5" s="89"/>
      <c r="R5" s="89"/>
      <c r="S5" s="89"/>
      <c r="T5" s="89"/>
      <c r="U5" s="89"/>
      <c r="V5" s="89"/>
      <c r="W5" s="89"/>
      <c r="X5" s="89"/>
      <c r="Y5" s="89"/>
      <c r="Z5" s="89"/>
      <c r="AA5" s="89"/>
      <c r="AB5" s="89"/>
      <c r="AC5" s="89"/>
      <c r="AD5" s="89"/>
      <c r="AE5" s="89"/>
      <c r="AF5" s="89"/>
    </row>
    <row r="6" spans="1:32" ht="15" customHeight="1">
      <c r="A6" s="90"/>
      <c r="B6" s="91"/>
      <c r="C6" s="91"/>
      <c r="D6" s="91"/>
      <c r="E6" s="91"/>
      <c r="F6" s="91"/>
      <c r="G6" s="91"/>
      <c r="H6" s="91"/>
      <c r="I6" s="91"/>
      <c r="J6" s="91"/>
      <c r="K6" s="91"/>
      <c r="L6" s="91"/>
      <c r="M6" s="91"/>
      <c r="N6" s="91"/>
      <c r="O6" s="91"/>
      <c r="P6" s="91"/>
      <c r="Q6" s="91"/>
      <c r="R6" s="91"/>
      <c r="S6" s="91"/>
      <c r="T6" s="91"/>
      <c r="U6" s="91"/>
      <c r="V6" s="91"/>
      <c r="W6" s="91"/>
      <c r="X6" s="91"/>
      <c r="Y6" s="91"/>
      <c r="Z6" s="91"/>
      <c r="AA6" s="91"/>
      <c r="AB6" s="91"/>
      <c r="AC6" s="91"/>
      <c r="AD6" s="91"/>
      <c r="AE6" s="91"/>
      <c r="AF6" s="92"/>
    </row>
    <row r="7" spans="1:32" ht="15" customHeight="1">
      <c r="A7" s="93"/>
      <c r="B7" s="94"/>
      <c r="C7" s="94"/>
      <c r="D7" s="94"/>
      <c r="E7" s="94"/>
      <c r="F7" s="94"/>
      <c r="G7" s="94"/>
      <c r="H7" s="94"/>
      <c r="I7" s="94"/>
      <c r="J7" s="94"/>
      <c r="K7" s="94"/>
      <c r="L7" s="94"/>
      <c r="M7" s="94"/>
      <c r="N7" s="94"/>
      <c r="O7" s="94"/>
      <c r="P7" s="94"/>
      <c r="Q7" s="94"/>
      <c r="R7" s="94"/>
      <c r="S7" s="94"/>
      <c r="T7" s="94"/>
      <c r="U7" s="94"/>
      <c r="V7" s="94"/>
      <c r="W7" s="94"/>
      <c r="X7" s="94"/>
      <c r="Y7" s="94"/>
      <c r="Z7" s="94"/>
      <c r="AA7" s="94"/>
      <c r="AB7" s="94"/>
      <c r="AC7" s="94"/>
      <c r="AD7" s="94"/>
      <c r="AE7" s="94"/>
      <c r="AF7" s="95"/>
    </row>
    <row r="8" spans="1:32" ht="15" customHeight="1">
      <c r="A8" s="101" t="s">
        <v>39</v>
      </c>
      <c r="B8" s="102"/>
      <c r="C8" s="102"/>
      <c r="D8" s="102"/>
      <c r="E8" s="102"/>
      <c r="F8" s="102"/>
      <c r="G8" s="102"/>
      <c r="H8" s="102"/>
      <c r="I8" s="102"/>
      <c r="J8" s="102"/>
      <c r="K8" s="102"/>
      <c r="L8" s="102"/>
      <c r="M8" s="102"/>
      <c r="N8" s="102"/>
      <c r="O8" s="102"/>
      <c r="P8" s="102"/>
      <c r="Q8" s="102"/>
      <c r="R8" s="102"/>
      <c r="S8" s="102"/>
      <c r="T8" s="102"/>
      <c r="U8" s="102"/>
      <c r="V8" s="102"/>
      <c r="W8" s="102"/>
      <c r="X8" s="102"/>
      <c r="Y8" s="102"/>
      <c r="Z8" s="102"/>
      <c r="AA8" s="102"/>
      <c r="AB8" s="102"/>
      <c r="AC8" s="102"/>
      <c r="AD8" s="102"/>
      <c r="AE8" s="102"/>
      <c r="AF8" s="103"/>
    </row>
    <row r="9" spans="1:32" ht="15" customHeight="1">
      <c r="A9" s="59" t="s">
        <v>40</v>
      </c>
      <c r="B9" s="87"/>
      <c r="C9" s="87"/>
      <c r="D9" s="87"/>
      <c r="E9" s="87"/>
      <c r="F9" s="87"/>
      <c r="G9" s="87"/>
      <c r="H9" s="87"/>
      <c r="I9" s="87"/>
      <c r="J9" s="87"/>
      <c r="K9" s="87"/>
      <c r="L9" s="87"/>
      <c r="M9" s="87"/>
      <c r="N9" s="87"/>
      <c r="O9" s="87"/>
      <c r="P9" s="87"/>
      <c r="Q9" s="87"/>
      <c r="R9" s="87"/>
      <c r="S9" s="87"/>
      <c r="T9" s="61" t="s">
        <v>42</v>
      </c>
      <c r="U9" s="61"/>
      <c r="V9" s="61"/>
      <c r="W9" s="61"/>
      <c r="X9" s="61"/>
      <c r="Y9" s="61"/>
      <c r="Z9" s="61"/>
      <c r="AA9" s="61"/>
      <c r="AB9" s="61" t="s">
        <v>43</v>
      </c>
      <c r="AC9" s="61"/>
      <c r="AD9" s="61"/>
      <c r="AE9" s="61"/>
      <c r="AF9" s="61"/>
    </row>
    <row r="10" spans="1:32" ht="15" customHeight="1">
      <c r="A10" s="60"/>
      <c r="B10" s="60"/>
      <c r="C10" s="60"/>
      <c r="D10" s="60"/>
      <c r="E10" s="60"/>
      <c r="F10" s="60"/>
      <c r="G10" s="60"/>
      <c r="H10" s="60"/>
      <c r="I10" s="60"/>
      <c r="J10" s="60"/>
      <c r="K10" s="60"/>
      <c r="L10" s="60"/>
      <c r="M10" s="60"/>
      <c r="N10" s="60"/>
      <c r="O10" s="60"/>
      <c r="P10" s="60"/>
      <c r="Q10" s="60"/>
      <c r="R10" s="60"/>
      <c r="S10" s="60"/>
      <c r="T10" s="86"/>
      <c r="U10" s="86"/>
      <c r="V10" s="86"/>
      <c r="W10" s="86"/>
      <c r="X10" s="86"/>
      <c r="Y10" s="86"/>
      <c r="Z10" s="86"/>
      <c r="AA10" s="86"/>
      <c r="AB10" s="60"/>
      <c r="AC10" s="60"/>
      <c r="AD10" s="60"/>
      <c r="AE10" s="60"/>
      <c r="AF10" s="60"/>
    </row>
    <row r="11" spans="1:32" ht="15" customHeight="1">
      <c r="A11" s="58" t="s">
        <v>41</v>
      </c>
      <c r="B11" s="58"/>
      <c r="C11" s="58"/>
      <c r="D11" s="58"/>
      <c r="E11" s="58"/>
      <c r="F11" s="58"/>
      <c r="G11" s="58"/>
      <c r="H11" s="58"/>
      <c r="I11" s="58"/>
      <c r="J11" s="58" t="s">
        <v>374</v>
      </c>
      <c r="K11" s="58"/>
      <c r="L11" s="58"/>
      <c r="M11" s="58"/>
      <c r="N11" s="58"/>
      <c r="O11" s="58" t="s">
        <v>386</v>
      </c>
      <c r="P11" s="58"/>
      <c r="Q11" s="58"/>
      <c r="R11" s="58"/>
      <c r="S11" s="58"/>
      <c r="T11" s="61" t="s">
        <v>129</v>
      </c>
      <c r="U11" s="61"/>
      <c r="V11" s="61"/>
      <c r="W11" s="61"/>
      <c r="X11" s="61"/>
      <c r="Y11" s="61"/>
      <c r="Z11" s="61"/>
      <c r="AA11" s="61"/>
      <c r="AB11" s="59" t="s">
        <v>44</v>
      </c>
      <c r="AC11" s="87"/>
      <c r="AD11" s="87"/>
      <c r="AE11" s="87"/>
      <c r="AF11" s="87"/>
    </row>
    <row r="12" spans="1:32" ht="15" customHeight="1">
      <c r="A12" s="59" t="s">
        <v>65</v>
      </c>
      <c r="B12" s="59"/>
      <c r="C12" s="59"/>
      <c r="D12" s="59"/>
      <c r="E12" s="59"/>
      <c r="F12" s="59"/>
      <c r="G12" s="59"/>
      <c r="H12" s="59"/>
      <c r="I12" s="59"/>
      <c r="J12" s="59"/>
      <c r="K12" s="59"/>
      <c r="L12" s="59"/>
      <c r="M12" s="59"/>
      <c r="N12" s="59" t="s">
        <v>66</v>
      </c>
      <c r="O12" s="59"/>
      <c r="P12" s="59"/>
      <c r="Q12" s="59"/>
      <c r="R12" s="59"/>
      <c r="S12" s="59"/>
      <c r="T12" s="59"/>
      <c r="U12" s="59"/>
      <c r="V12" s="59"/>
      <c r="W12" s="59"/>
      <c r="X12" s="59"/>
      <c r="Y12" s="59"/>
      <c r="Z12" s="59"/>
      <c r="AA12" s="59"/>
      <c r="AB12" s="59"/>
      <c r="AC12" s="59"/>
      <c r="AD12" s="59"/>
      <c r="AE12" s="59"/>
      <c r="AF12" s="59"/>
    </row>
    <row r="13" spans="1:32" ht="15" customHeight="1">
      <c r="A13" s="88"/>
      <c r="B13" s="88"/>
      <c r="C13" s="88"/>
      <c r="D13" s="88"/>
      <c r="E13" s="88"/>
      <c r="F13" s="88"/>
      <c r="G13" s="88"/>
      <c r="H13" s="88"/>
      <c r="I13" s="88"/>
      <c r="J13" s="88"/>
      <c r="K13" s="88"/>
      <c r="L13" s="88"/>
      <c r="M13" s="88"/>
      <c r="N13" s="88"/>
      <c r="O13" s="88"/>
      <c r="P13" s="88"/>
      <c r="Q13" s="88"/>
      <c r="R13" s="88"/>
      <c r="S13" s="88"/>
      <c r="T13" s="88"/>
      <c r="U13" s="88"/>
      <c r="V13" s="88"/>
      <c r="W13" s="88"/>
      <c r="X13" s="88"/>
      <c r="Y13" s="88"/>
      <c r="Z13" s="88"/>
      <c r="AA13" s="88"/>
      <c r="AB13" s="88"/>
      <c r="AC13" s="88"/>
      <c r="AD13" s="88"/>
      <c r="AE13" s="88"/>
      <c r="AF13" s="88"/>
    </row>
    <row r="14" spans="1:32" ht="15" customHeight="1">
      <c r="A14" s="59" t="s">
        <v>67</v>
      </c>
      <c r="B14" s="59"/>
      <c r="C14" s="59"/>
      <c r="D14" s="59"/>
      <c r="E14" s="59"/>
      <c r="F14" s="59"/>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row>
    <row r="15" spans="1:32" ht="15" customHeight="1">
      <c r="A15" s="61" t="s">
        <v>68</v>
      </c>
      <c r="B15" s="61"/>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row>
    <row r="16" spans="1:32" ht="15" customHeight="1">
      <c r="A16" s="59" t="s">
        <v>40</v>
      </c>
      <c r="B16" s="87"/>
      <c r="C16" s="87"/>
      <c r="D16" s="87"/>
      <c r="E16" s="87"/>
      <c r="F16" s="87"/>
      <c r="G16" s="87"/>
      <c r="H16" s="87"/>
      <c r="I16" s="87"/>
      <c r="J16" s="87"/>
      <c r="K16" s="87"/>
      <c r="L16" s="87"/>
      <c r="M16" s="87"/>
      <c r="N16" s="87"/>
      <c r="O16" s="87"/>
      <c r="P16" s="87"/>
      <c r="Q16" s="87"/>
      <c r="R16" s="87"/>
      <c r="S16" s="87"/>
      <c r="T16" s="61" t="s">
        <v>69</v>
      </c>
      <c r="U16" s="61"/>
      <c r="V16" s="61"/>
      <c r="W16" s="61"/>
      <c r="X16" s="61"/>
      <c r="Y16" s="61"/>
      <c r="Z16" s="61"/>
      <c r="AA16" s="61"/>
      <c r="AB16" s="61"/>
      <c r="AC16" s="61"/>
      <c r="AD16" s="61"/>
      <c r="AE16" s="61"/>
      <c r="AF16" s="61"/>
    </row>
    <row r="17" spans="1:32" ht="15" customHeight="1">
      <c r="A17" s="60"/>
      <c r="B17" s="60"/>
      <c r="C17" s="60"/>
      <c r="D17" s="60"/>
      <c r="E17" s="60"/>
      <c r="F17" s="60"/>
      <c r="G17" s="60"/>
      <c r="H17" s="60"/>
      <c r="I17" s="60"/>
      <c r="J17" s="60"/>
      <c r="K17" s="60"/>
      <c r="L17" s="60"/>
      <c r="M17" s="60"/>
      <c r="N17" s="60"/>
      <c r="O17" s="60"/>
      <c r="P17" s="60"/>
      <c r="Q17" s="60"/>
      <c r="R17" s="60"/>
      <c r="S17" s="60"/>
      <c r="T17" s="86"/>
      <c r="U17" s="86"/>
      <c r="V17" s="86"/>
      <c r="W17" s="86"/>
      <c r="X17" s="86"/>
      <c r="Y17" s="86"/>
      <c r="Z17" s="86"/>
      <c r="AA17" s="86"/>
      <c r="AB17" s="86"/>
      <c r="AC17" s="86"/>
      <c r="AD17" s="86"/>
      <c r="AE17" s="86"/>
      <c r="AF17" s="86"/>
    </row>
    <row r="18" spans="1:32" ht="15" customHeight="1">
      <c r="A18" s="58" t="s">
        <v>41</v>
      </c>
      <c r="B18" s="58"/>
      <c r="C18" s="58"/>
      <c r="D18" s="58"/>
      <c r="E18" s="58"/>
      <c r="F18" s="58"/>
      <c r="G18" s="58"/>
      <c r="H18" s="58"/>
      <c r="I18" s="58"/>
      <c r="J18" s="58" t="s">
        <v>385</v>
      </c>
      <c r="K18" s="58"/>
      <c r="L18" s="58"/>
      <c r="M18" s="58"/>
      <c r="N18" s="58"/>
      <c r="O18" s="58" t="s">
        <v>386</v>
      </c>
      <c r="P18" s="58"/>
      <c r="Q18" s="58"/>
      <c r="R18" s="58"/>
      <c r="S18" s="58"/>
      <c r="T18" s="61"/>
      <c r="U18" s="61"/>
      <c r="V18" s="61"/>
      <c r="W18" s="61"/>
      <c r="X18" s="61"/>
      <c r="Y18" s="61"/>
      <c r="Z18" s="61"/>
      <c r="AA18" s="61"/>
      <c r="AB18" s="61"/>
      <c r="AC18" s="61"/>
      <c r="AD18" s="61"/>
      <c r="AE18" s="61"/>
      <c r="AF18" s="61"/>
    </row>
    <row r="19" spans="1:32" ht="15" customHeight="1">
      <c r="A19" s="61" t="s">
        <v>72</v>
      </c>
      <c r="B19" s="61"/>
      <c r="C19" s="61"/>
      <c r="D19" s="61"/>
      <c r="E19" s="61"/>
      <c r="F19" s="61"/>
      <c r="G19" s="61"/>
      <c r="H19" s="61"/>
      <c r="I19" s="61"/>
      <c r="J19" s="61"/>
      <c r="K19" s="61"/>
      <c r="L19" s="61"/>
      <c r="M19" s="61"/>
      <c r="N19" s="61"/>
      <c r="O19" s="61"/>
      <c r="P19" s="61"/>
      <c r="Q19" s="61"/>
      <c r="R19" s="61"/>
      <c r="S19" s="61"/>
      <c r="T19" s="61"/>
      <c r="U19" s="61"/>
      <c r="V19" s="61"/>
      <c r="W19" s="61"/>
      <c r="X19" s="61"/>
      <c r="Y19" s="61"/>
      <c r="Z19" s="61"/>
      <c r="AA19" s="61"/>
      <c r="AB19" s="61"/>
      <c r="AC19" s="61"/>
      <c r="AD19" s="61"/>
      <c r="AE19" s="61"/>
      <c r="AF19" s="61"/>
    </row>
    <row r="20" spans="1:32" ht="15" customHeight="1">
      <c r="A20" s="60"/>
      <c r="B20" s="60"/>
      <c r="C20" s="60"/>
      <c r="D20" s="60"/>
      <c r="E20" s="60"/>
      <c r="F20" s="60"/>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row>
    <row r="21" spans="1:32" ht="15" customHeight="1">
      <c r="A21" s="59" t="s">
        <v>67</v>
      </c>
      <c r="B21" s="59"/>
      <c r="C21" s="59"/>
      <c r="D21" s="59"/>
      <c r="E21" s="59"/>
      <c r="F21" s="59"/>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row>
    <row r="22" spans="1:32" ht="15" customHeight="1">
      <c r="A22" s="61" t="s">
        <v>414</v>
      </c>
      <c r="B22" s="61"/>
      <c r="C22" s="61"/>
      <c r="D22" s="61"/>
      <c r="E22" s="61"/>
      <c r="F22" s="61"/>
      <c r="G22" s="61"/>
      <c r="H22" s="61"/>
      <c r="I22" s="61"/>
      <c r="J22" s="61"/>
      <c r="K22" s="61"/>
      <c r="L22" s="61"/>
      <c r="M22" s="61"/>
      <c r="N22" s="61"/>
      <c r="O22" s="61"/>
      <c r="P22" s="61"/>
      <c r="Q22" s="61"/>
      <c r="R22" s="61"/>
      <c r="S22" s="61"/>
      <c r="T22" s="61"/>
      <c r="U22" s="61"/>
      <c r="V22" s="61"/>
      <c r="W22" s="61"/>
      <c r="X22" s="61"/>
      <c r="Y22" s="61"/>
      <c r="Z22" s="61"/>
      <c r="AA22" s="61"/>
      <c r="AB22" s="61"/>
      <c r="AC22" s="61"/>
      <c r="AD22" s="61"/>
      <c r="AE22" s="61"/>
      <c r="AF22" s="61"/>
    </row>
    <row r="23" spans="1:32" ht="15" customHeight="1">
      <c r="A23" s="61" t="s">
        <v>73</v>
      </c>
      <c r="B23" s="61"/>
      <c r="C23" s="61"/>
      <c r="D23" s="61"/>
      <c r="E23" s="61"/>
      <c r="F23" s="61"/>
      <c r="G23" s="61"/>
      <c r="H23" s="61"/>
      <c r="I23" s="61"/>
      <c r="J23" s="61"/>
      <c r="K23" s="61"/>
      <c r="L23" s="61"/>
      <c r="M23" s="61"/>
      <c r="N23" s="61"/>
      <c r="O23" s="61"/>
      <c r="P23" s="61"/>
      <c r="Q23" s="61"/>
      <c r="R23" s="61"/>
      <c r="S23" s="61"/>
      <c r="T23" s="61"/>
      <c r="U23" s="61"/>
      <c r="V23" s="61"/>
      <c r="W23" s="61"/>
      <c r="X23" s="61"/>
      <c r="Y23" s="61"/>
      <c r="Z23" s="61"/>
      <c r="AA23" s="61"/>
      <c r="AB23" s="61"/>
      <c r="AC23" s="61"/>
      <c r="AD23" s="61"/>
      <c r="AE23" s="61"/>
      <c r="AF23" s="61"/>
    </row>
    <row r="24" spans="1:32" ht="15" customHeight="1">
      <c r="A24" s="61" t="s">
        <v>410</v>
      </c>
      <c r="B24" s="61"/>
      <c r="C24" s="61"/>
      <c r="D24" s="61"/>
      <c r="E24" s="61"/>
      <c r="F24" s="61"/>
      <c r="G24" s="61"/>
      <c r="H24" s="61" t="s">
        <v>411</v>
      </c>
      <c r="I24" s="61"/>
      <c r="J24" s="61"/>
      <c r="K24" s="61"/>
      <c r="L24" s="61"/>
      <c r="M24" s="61"/>
      <c r="N24" s="61"/>
      <c r="O24" s="61"/>
      <c r="P24" s="61"/>
      <c r="Q24" s="61" t="s">
        <v>412</v>
      </c>
      <c r="R24" s="61"/>
      <c r="S24" s="61"/>
      <c r="T24" s="61"/>
      <c r="U24" s="61"/>
      <c r="V24" s="61"/>
      <c r="W24" s="61"/>
      <c r="X24" s="61"/>
      <c r="Y24" s="61"/>
      <c r="Z24" s="61"/>
      <c r="AA24" s="61"/>
      <c r="AB24" s="61"/>
      <c r="AC24" s="61"/>
      <c r="AD24" s="61"/>
      <c r="AE24" s="61"/>
      <c r="AF24" s="61"/>
    </row>
    <row r="25" spans="1:32" ht="15" customHeight="1">
      <c r="A25" s="62"/>
      <c r="B25" s="63"/>
      <c r="C25" s="63"/>
      <c r="D25" s="63"/>
      <c r="E25" s="63"/>
      <c r="F25" s="63"/>
      <c r="G25" s="63"/>
      <c r="H25" s="63"/>
      <c r="I25" s="63"/>
      <c r="J25" s="63"/>
      <c r="K25" s="63"/>
      <c r="L25" s="63"/>
      <c r="M25" s="63"/>
      <c r="N25" s="63"/>
      <c r="O25" s="63"/>
      <c r="P25" s="63"/>
      <c r="Q25" s="63"/>
      <c r="R25" s="63"/>
      <c r="S25" s="63"/>
      <c r="T25" s="63"/>
      <c r="U25" s="63"/>
      <c r="V25" s="63"/>
      <c r="W25" s="63"/>
      <c r="X25" s="63"/>
      <c r="Y25" s="63"/>
      <c r="Z25" s="63"/>
      <c r="AA25" s="63"/>
      <c r="AB25" s="63"/>
      <c r="AC25" s="63"/>
      <c r="AD25" s="63"/>
      <c r="AE25" s="63"/>
      <c r="AF25" s="63"/>
    </row>
    <row r="26" spans="1:32" ht="15" customHeight="1">
      <c r="A26" s="63"/>
      <c r="B26" s="63"/>
      <c r="C26" s="63"/>
      <c r="D26" s="63"/>
      <c r="E26" s="63"/>
      <c r="F26" s="63"/>
      <c r="G26" s="63"/>
      <c r="H26" s="63"/>
      <c r="I26" s="63"/>
      <c r="J26" s="63"/>
      <c r="K26" s="63"/>
      <c r="L26" s="63"/>
      <c r="M26" s="63"/>
      <c r="N26" s="63"/>
      <c r="O26" s="63"/>
      <c r="P26" s="63"/>
      <c r="Q26" s="63"/>
      <c r="R26" s="63"/>
      <c r="S26" s="63"/>
      <c r="T26" s="63"/>
      <c r="U26" s="63"/>
      <c r="V26" s="63"/>
      <c r="W26" s="63"/>
      <c r="X26" s="63"/>
      <c r="Y26" s="63"/>
      <c r="Z26" s="63"/>
      <c r="AA26" s="63"/>
      <c r="AB26" s="63"/>
      <c r="AC26" s="63"/>
      <c r="AD26" s="63"/>
      <c r="AE26" s="63"/>
      <c r="AF26" s="63"/>
    </row>
    <row r="27" spans="1:32" ht="15" customHeight="1">
      <c r="A27" s="63"/>
      <c r="B27" s="63"/>
      <c r="C27" s="63"/>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row>
    <row r="28" spans="1:32" ht="15" customHeight="1">
      <c r="A28" s="63"/>
      <c r="B28" s="63"/>
      <c r="C28" s="63"/>
      <c r="D28" s="63"/>
      <c r="E28" s="63"/>
      <c r="F28" s="63"/>
      <c r="G28" s="63"/>
      <c r="H28" s="63"/>
      <c r="I28" s="63"/>
      <c r="J28" s="63"/>
      <c r="K28" s="63"/>
      <c r="L28" s="63"/>
      <c r="M28" s="63"/>
      <c r="N28" s="63"/>
      <c r="O28" s="63"/>
      <c r="P28" s="63"/>
      <c r="Q28" s="63"/>
      <c r="R28" s="63"/>
      <c r="S28" s="63"/>
      <c r="T28" s="63"/>
      <c r="U28" s="63"/>
      <c r="V28" s="63"/>
      <c r="W28" s="63"/>
      <c r="X28" s="63"/>
      <c r="Y28" s="63"/>
      <c r="Z28" s="63"/>
      <c r="AA28" s="63"/>
      <c r="AB28" s="63"/>
      <c r="AC28" s="63"/>
      <c r="AD28" s="63"/>
      <c r="AE28" s="63"/>
      <c r="AF28" s="63"/>
    </row>
    <row r="29" spans="1:32" ht="15" customHeight="1">
      <c r="A29" s="63"/>
      <c r="B29" s="63"/>
      <c r="C29" s="63"/>
      <c r="D29" s="63"/>
      <c r="E29" s="63"/>
      <c r="F29" s="63"/>
      <c r="G29" s="63"/>
      <c r="H29" s="63"/>
      <c r="I29" s="63"/>
      <c r="J29" s="63"/>
      <c r="K29" s="63"/>
      <c r="L29" s="63"/>
      <c r="M29" s="63"/>
      <c r="N29" s="63"/>
      <c r="O29" s="63"/>
      <c r="P29" s="63"/>
      <c r="Q29" s="63"/>
      <c r="R29" s="63"/>
      <c r="S29" s="63"/>
      <c r="T29" s="63"/>
      <c r="U29" s="63"/>
      <c r="V29" s="63"/>
      <c r="W29" s="63"/>
      <c r="X29" s="63"/>
      <c r="Y29" s="63"/>
      <c r="Z29" s="63"/>
      <c r="AA29" s="63"/>
      <c r="AB29" s="63"/>
      <c r="AC29" s="63"/>
      <c r="AD29" s="63"/>
      <c r="AE29" s="63"/>
      <c r="AF29" s="63"/>
    </row>
    <row r="30" spans="1:32" ht="15" customHeight="1">
      <c r="A30" s="63"/>
      <c r="B30" s="63"/>
      <c r="C30" s="63"/>
      <c r="D30" s="63"/>
      <c r="E30" s="63"/>
      <c r="F30" s="63"/>
      <c r="G30" s="63"/>
      <c r="H30" s="63"/>
      <c r="I30" s="63"/>
      <c r="J30" s="63"/>
      <c r="K30" s="63"/>
      <c r="L30" s="63"/>
      <c r="M30" s="63"/>
      <c r="N30" s="63"/>
      <c r="O30" s="63"/>
      <c r="P30" s="63"/>
      <c r="Q30" s="63"/>
      <c r="R30" s="63"/>
      <c r="S30" s="63"/>
      <c r="T30" s="63"/>
      <c r="U30" s="63"/>
      <c r="V30" s="63"/>
      <c r="W30" s="63"/>
      <c r="X30" s="63"/>
      <c r="Y30" s="63"/>
      <c r="Z30" s="63"/>
      <c r="AA30" s="63"/>
      <c r="AB30" s="63"/>
      <c r="AC30" s="63"/>
      <c r="AD30" s="63"/>
      <c r="AE30" s="63"/>
      <c r="AF30" s="63"/>
    </row>
    <row r="31" spans="1:32" ht="15" customHeight="1">
      <c r="A31" s="64" t="s">
        <v>70</v>
      </c>
      <c r="B31" s="64"/>
      <c r="C31" s="64"/>
      <c r="D31" s="64"/>
      <c r="E31" s="64"/>
      <c r="F31" s="64"/>
      <c r="G31" s="64"/>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row>
    <row r="32" spans="1:32" ht="15" customHeight="1">
      <c r="A32" s="62"/>
      <c r="B32" s="62"/>
      <c r="C32" s="62"/>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row>
    <row r="33" spans="1:32" ht="15" customHeight="1">
      <c r="A33" s="62"/>
      <c r="B33" s="62"/>
      <c r="C33" s="62"/>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row>
    <row r="34" spans="1:32" ht="15" customHeight="1">
      <c r="A34" s="62"/>
      <c r="B34" s="62"/>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row>
    <row r="35" spans="1:32" ht="15" customHeight="1">
      <c r="A35" s="62"/>
      <c r="B35" s="62"/>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row>
    <row r="36" spans="1:32" ht="15" customHeight="1">
      <c r="A36" s="62"/>
      <c r="B36" s="62"/>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row>
    <row r="37" spans="1:32" ht="15" customHeight="1">
      <c r="A37" s="62"/>
      <c r="B37" s="62"/>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row>
    <row r="38" spans="1:32" ht="15" customHeight="1">
      <c r="A38" s="61" t="s">
        <v>71</v>
      </c>
      <c r="B38" s="61"/>
      <c r="C38" s="61"/>
      <c r="D38" s="61"/>
      <c r="E38" s="61"/>
      <c r="F38" s="61"/>
      <c r="G38" s="61"/>
      <c r="H38" s="61"/>
      <c r="I38" s="61"/>
      <c r="J38" s="61"/>
      <c r="K38" s="61"/>
      <c r="L38" s="61"/>
      <c r="M38" s="61"/>
      <c r="N38" s="61"/>
      <c r="O38" s="61"/>
      <c r="P38" s="61"/>
      <c r="Q38" s="61"/>
      <c r="R38" s="61"/>
      <c r="S38" s="61"/>
      <c r="T38" s="61"/>
      <c r="U38" s="61"/>
      <c r="V38" s="61"/>
      <c r="W38" s="61"/>
      <c r="X38" s="61"/>
      <c r="Y38" s="61"/>
      <c r="Z38" s="61"/>
      <c r="AA38" s="61"/>
      <c r="AB38" s="61"/>
      <c r="AC38" s="61"/>
      <c r="AD38" s="61"/>
      <c r="AE38" s="61"/>
      <c r="AF38" s="61"/>
    </row>
    <row r="39" spans="1:32" ht="15" customHeight="1">
      <c r="A39" s="65" t="s">
        <v>74</v>
      </c>
      <c r="B39" s="66"/>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7"/>
    </row>
    <row r="40" spans="1:32" ht="15" customHeight="1">
      <c r="A40" s="55" t="s">
        <v>75</v>
      </c>
      <c r="B40" s="56"/>
      <c r="C40" s="56"/>
      <c r="D40" s="56"/>
      <c r="E40" s="56"/>
      <c r="F40" s="56"/>
      <c r="G40" s="56"/>
      <c r="H40" s="56"/>
      <c r="I40" s="56"/>
      <c r="J40" s="56"/>
      <c r="K40" s="56"/>
      <c r="L40" s="56"/>
      <c r="M40" s="56"/>
      <c r="N40" s="56"/>
      <c r="O40" s="56"/>
      <c r="P40" s="56"/>
      <c r="Q40" s="56"/>
      <c r="R40" s="56"/>
      <c r="S40" s="56"/>
      <c r="T40" s="56"/>
      <c r="U40" s="56"/>
      <c r="V40" s="56"/>
      <c r="W40" s="56"/>
      <c r="X40" s="56"/>
      <c r="Y40" s="56"/>
      <c r="Z40" s="56"/>
      <c r="AA40" s="56"/>
      <c r="AB40" s="56"/>
      <c r="AC40" s="56"/>
      <c r="AD40" s="56"/>
      <c r="AE40" s="56"/>
      <c r="AF40" s="57"/>
    </row>
    <row r="41" spans="1:32" ht="9" customHeight="1">
      <c r="A41" s="71"/>
      <c r="B41" s="72"/>
      <c r="C41" s="72"/>
      <c r="D41" s="72"/>
      <c r="E41" s="72"/>
      <c r="F41" s="72"/>
      <c r="G41" s="72"/>
      <c r="H41" s="72"/>
      <c r="I41" s="72"/>
      <c r="J41" s="72"/>
      <c r="K41" s="72"/>
      <c r="L41" s="72"/>
      <c r="M41" s="72"/>
      <c r="N41" s="72"/>
      <c r="O41" s="72"/>
      <c r="P41" s="72"/>
      <c r="Q41" s="72"/>
      <c r="R41" s="72"/>
      <c r="S41" s="72"/>
      <c r="T41" s="72"/>
      <c r="U41" s="72"/>
      <c r="V41" s="72"/>
      <c r="W41" s="72"/>
      <c r="X41" s="72"/>
      <c r="Y41" s="72"/>
      <c r="Z41" s="72"/>
      <c r="AA41" s="72"/>
      <c r="AB41" s="72"/>
      <c r="AC41" s="72"/>
      <c r="AD41" s="72"/>
      <c r="AE41" s="72"/>
      <c r="AF41" s="73"/>
    </row>
    <row r="42" spans="1:32" ht="9" customHeight="1">
      <c r="A42" s="74"/>
      <c r="B42" s="75"/>
      <c r="C42" s="75"/>
      <c r="D42" s="75"/>
      <c r="E42" s="75"/>
      <c r="F42" s="75"/>
      <c r="G42" s="75"/>
      <c r="H42" s="75"/>
      <c r="I42" s="75"/>
      <c r="J42" s="75"/>
      <c r="K42" s="75"/>
      <c r="L42" s="75"/>
      <c r="M42" s="75"/>
      <c r="N42" s="75"/>
      <c r="O42" s="75"/>
      <c r="P42" s="75"/>
      <c r="Q42" s="75"/>
      <c r="R42" s="75"/>
      <c r="S42" s="75"/>
      <c r="T42" s="75"/>
      <c r="U42" s="75"/>
      <c r="V42" s="75"/>
      <c r="W42" s="75"/>
      <c r="X42" s="75"/>
      <c r="Y42" s="75"/>
      <c r="Z42" s="75"/>
      <c r="AA42" s="75"/>
      <c r="AB42" s="75"/>
      <c r="AC42" s="75"/>
      <c r="AD42" s="75"/>
      <c r="AE42" s="75"/>
      <c r="AF42" s="76"/>
    </row>
    <row r="43" spans="1:32" ht="9" customHeight="1">
      <c r="A43" s="77"/>
      <c r="B43" s="78"/>
      <c r="C43" s="78"/>
      <c r="D43" s="78"/>
      <c r="E43" s="78"/>
      <c r="F43" s="78"/>
      <c r="G43" s="78"/>
      <c r="H43" s="78"/>
      <c r="I43" s="78"/>
      <c r="J43" s="78"/>
      <c r="K43" s="78"/>
      <c r="L43" s="78"/>
      <c r="M43" s="78"/>
      <c r="N43" s="78"/>
      <c r="O43" s="78"/>
      <c r="P43" s="78"/>
      <c r="Q43" s="78"/>
      <c r="R43" s="78"/>
      <c r="S43" s="78"/>
      <c r="T43" s="78"/>
      <c r="U43" s="78"/>
      <c r="V43" s="78"/>
      <c r="W43" s="78"/>
      <c r="X43" s="78"/>
      <c r="Y43" s="78"/>
      <c r="Z43" s="78"/>
      <c r="AA43" s="78"/>
      <c r="AB43" s="78"/>
      <c r="AC43" s="78"/>
      <c r="AD43" s="78"/>
      <c r="AE43" s="78"/>
      <c r="AF43" s="79"/>
    </row>
    <row r="44" spans="1:32" ht="15" customHeight="1">
      <c r="A44" s="83" t="s">
        <v>413</v>
      </c>
      <c r="B44" s="84"/>
      <c r="C44" s="84"/>
      <c r="D44" s="84"/>
      <c r="E44" s="84"/>
      <c r="F44" s="84"/>
      <c r="G44" s="84"/>
      <c r="H44" s="84"/>
      <c r="I44" s="84"/>
      <c r="J44" s="84"/>
      <c r="K44" s="84"/>
      <c r="L44" s="84"/>
      <c r="M44" s="84"/>
      <c r="N44" s="84"/>
      <c r="O44" s="84"/>
      <c r="P44" s="84"/>
      <c r="Q44" s="84"/>
      <c r="R44" s="84"/>
      <c r="S44" s="84"/>
      <c r="T44" s="84"/>
      <c r="U44" s="84"/>
      <c r="V44" s="84"/>
      <c r="W44" s="84"/>
      <c r="X44" s="84"/>
      <c r="Y44" s="84"/>
      <c r="Z44" s="84"/>
      <c r="AA44" s="84"/>
      <c r="AB44" s="84"/>
      <c r="AC44" s="84"/>
      <c r="AD44" s="84"/>
      <c r="AE44" s="84"/>
      <c r="AF44" s="85"/>
    </row>
    <row r="45" spans="1:32" ht="15" customHeight="1">
      <c r="A45" s="80" t="s">
        <v>76</v>
      </c>
      <c r="B45" s="81"/>
      <c r="C45" s="81"/>
      <c r="D45" s="81"/>
      <c r="E45" s="81"/>
      <c r="F45" s="81"/>
      <c r="G45" s="81"/>
      <c r="H45" s="81"/>
      <c r="I45" s="81"/>
      <c r="J45" s="81"/>
      <c r="K45" s="81"/>
      <c r="L45" s="81"/>
      <c r="M45" s="81"/>
      <c r="N45" s="81"/>
      <c r="O45" s="81"/>
      <c r="P45" s="81"/>
      <c r="Q45" s="81"/>
      <c r="R45" s="81"/>
      <c r="S45" s="81"/>
      <c r="T45" s="81"/>
      <c r="U45" s="81"/>
      <c r="V45" s="81"/>
      <c r="W45" s="81"/>
      <c r="X45" s="81"/>
      <c r="Y45" s="81"/>
      <c r="Z45" s="81"/>
      <c r="AA45" s="81"/>
      <c r="AB45" s="81"/>
      <c r="AC45" s="81"/>
      <c r="AD45" s="81"/>
      <c r="AE45" s="81"/>
      <c r="AF45" s="82"/>
    </row>
    <row r="46" spans="1:32" ht="15" customHeight="1">
      <c r="A46" s="80" t="s">
        <v>77</v>
      </c>
      <c r="B46" s="81"/>
      <c r="C46" s="81"/>
      <c r="D46" s="81"/>
      <c r="E46" s="81"/>
      <c r="F46" s="81"/>
      <c r="G46" s="81"/>
      <c r="H46" s="81"/>
      <c r="I46" s="81"/>
      <c r="J46" s="81"/>
      <c r="K46" s="81"/>
      <c r="L46" s="81"/>
      <c r="M46" s="81"/>
      <c r="N46" s="81"/>
      <c r="O46" s="81"/>
      <c r="P46" s="81"/>
      <c r="Q46" s="81"/>
      <c r="R46" s="81"/>
      <c r="S46" s="81"/>
      <c r="T46" s="81"/>
      <c r="U46" s="81"/>
      <c r="V46" s="81"/>
      <c r="W46" s="81"/>
      <c r="X46" s="81"/>
      <c r="Y46" s="81"/>
      <c r="Z46" s="81"/>
      <c r="AA46" s="81"/>
      <c r="AB46" s="81"/>
      <c r="AC46" s="81"/>
      <c r="AD46" s="81"/>
      <c r="AE46" s="81"/>
      <c r="AF46" s="82"/>
    </row>
    <row r="47" spans="1:32" ht="15" customHeight="1">
      <c r="A47" s="80" t="s">
        <v>78</v>
      </c>
      <c r="B47" s="81"/>
      <c r="C47" s="81"/>
      <c r="D47" s="81"/>
      <c r="E47" s="81"/>
      <c r="F47" s="81"/>
      <c r="G47" s="81"/>
      <c r="H47" s="81"/>
      <c r="I47" s="81"/>
      <c r="J47" s="81"/>
      <c r="K47" s="81"/>
      <c r="L47" s="81"/>
      <c r="M47" s="81"/>
      <c r="N47" s="81"/>
      <c r="O47" s="81"/>
      <c r="P47" s="81"/>
      <c r="Q47" s="81"/>
      <c r="R47" s="81"/>
      <c r="S47" s="81"/>
      <c r="T47" s="81"/>
      <c r="U47" s="81"/>
      <c r="V47" s="81"/>
      <c r="W47" s="81"/>
      <c r="X47" s="81"/>
      <c r="Y47" s="81"/>
      <c r="Z47" s="81"/>
      <c r="AA47" s="81"/>
      <c r="AB47" s="81"/>
      <c r="AC47" s="81"/>
      <c r="AD47" s="81"/>
      <c r="AE47" s="81"/>
      <c r="AF47" s="82"/>
    </row>
    <row r="48" spans="1:32" ht="15" customHeight="1">
      <c r="A48" s="80" t="s">
        <v>79</v>
      </c>
      <c r="B48" s="81"/>
      <c r="C48" s="81"/>
      <c r="D48" s="81"/>
      <c r="E48" s="81"/>
      <c r="F48" s="81"/>
      <c r="G48" s="81"/>
      <c r="H48" s="81"/>
      <c r="I48" s="81"/>
      <c r="J48" s="81"/>
      <c r="K48" s="81"/>
      <c r="L48" s="81"/>
      <c r="M48" s="81"/>
      <c r="N48" s="81"/>
      <c r="O48" s="81"/>
      <c r="P48" s="81"/>
      <c r="Q48" s="81"/>
      <c r="R48" s="81"/>
      <c r="S48" s="81"/>
      <c r="T48" s="81"/>
      <c r="U48" s="81"/>
      <c r="V48" s="81"/>
      <c r="W48" s="81"/>
      <c r="X48" s="81"/>
      <c r="Y48" s="81"/>
      <c r="Z48" s="81"/>
      <c r="AA48" s="81"/>
      <c r="AB48" s="81"/>
      <c r="AC48" s="81"/>
      <c r="AD48" s="81"/>
      <c r="AE48" s="81"/>
      <c r="AF48" s="82"/>
    </row>
    <row r="49" spans="1:32" ht="15" customHeight="1">
      <c r="A49" s="80" t="s">
        <v>373</v>
      </c>
      <c r="B49" s="81"/>
      <c r="C49" s="81"/>
      <c r="D49" s="81"/>
      <c r="E49" s="81"/>
      <c r="F49" s="81"/>
      <c r="G49" s="81"/>
      <c r="H49" s="81"/>
      <c r="I49" s="81"/>
      <c r="J49" s="81"/>
      <c r="K49" s="81"/>
      <c r="L49" s="81"/>
      <c r="M49" s="81"/>
      <c r="N49" s="81"/>
      <c r="O49" s="81"/>
      <c r="P49" s="81"/>
      <c r="Q49" s="81"/>
      <c r="R49" s="81"/>
      <c r="S49" s="81"/>
      <c r="T49" s="81"/>
      <c r="U49" s="81"/>
      <c r="V49" s="81"/>
      <c r="W49" s="81"/>
      <c r="X49" s="81"/>
      <c r="Y49" s="81"/>
      <c r="Z49" s="81"/>
      <c r="AA49" s="81"/>
      <c r="AB49" s="81"/>
      <c r="AC49" s="81"/>
      <c r="AD49" s="81"/>
      <c r="AE49" s="81"/>
      <c r="AF49" s="82"/>
    </row>
    <row r="50" spans="1:32" ht="15" customHeight="1">
      <c r="A50" s="68" t="str">
        <f>IF(N(Form2!D3="")+N(Form2!E16="")+N(Form2!Q16="")+N(Form2!A20=""),"***Please fill in the next sheet Form2***","")</f>
        <v>***Please fill in the next sheet Form2***</v>
      </c>
      <c r="B50" s="69"/>
      <c r="C50" s="69"/>
      <c r="D50" s="69"/>
      <c r="E50" s="69"/>
      <c r="F50" s="69"/>
      <c r="G50" s="69"/>
      <c r="H50" s="69"/>
      <c r="I50" s="69"/>
      <c r="J50" s="69"/>
      <c r="K50" s="69"/>
      <c r="L50" s="69"/>
      <c r="M50" s="69"/>
      <c r="N50" s="69"/>
      <c r="O50" s="69"/>
      <c r="P50" s="69"/>
      <c r="Q50" s="69"/>
      <c r="R50" s="69"/>
      <c r="S50" s="69"/>
      <c r="T50" s="69"/>
      <c r="U50" s="69"/>
      <c r="V50" s="69"/>
      <c r="W50" s="69"/>
      <c r="X50" s="69"/>
      <c r="Y50" s="69"/>
      <c r="Z50" s="69"/>
      <c r="AA50" s="69"/>
      <c r="AB50" s="69"/>
      <c r="AC50" s="69"/>
      <c r="AD50" s="69"/>
      <c r="AE50" s="69"/>
      <c r="AF50" s="70"/>
    </row>
  </sheetData>
  <sheetProtection sheet="1" formatRows="0"/>
  <mergeCells count="56">
    <mergeCell ref="AC1:AF1"/>
    <mergeCell ref="A24:G24"/>
    <mergeCell ref="H24:P24"/>
    <mergeCell ref="Q24:AF24"/>
    <mergeCell ref="A3:AF3"/>
    <mergeCell ref="A14:F14"/>
    <mergeCell ref="A8:AF8"/>
    <mergeCell ref="A11:I11"/>
    <mergeCell ref="AB9:AF9"/>
    <mergeCell ref="A10:I10"/>
    <mergeCell ref="A5:AF5"/>
    <mergeCell ref="T9:AA9"/>
    <mergeCell ref="A9:S9"/>
    <mergeCell ref="A6:AF7"/>
    <mergeCell ref="T10:AA10"/>
    <mergeCell ref="T16:AF16"/>
    <mergeCell ref="J10:S10"/>
    <mergeCell ref="A12:M12"/>
    <mergeCell ref="T11:AA11"/>
    <mergeCell ref="AB10:AF10"/>
    <mergeCell ref="J11:N11"/>
    <mergeCell ref="O11:S11"/>
    <mergeCell ref="G14:AF14"/>
    <mergeCell ref="A16:S16"/>
    <mergeCell ref="A15:AF15"/>
    <mergeCell ref="J17:S17"/>
    <mergeCell ref="A13:M13"/>
    <mergeCell ref="N12:AF12"/>
    <mergeCell ref="N13:AF13"/>
    <mergeCell ref="AB11:AF11"/>
    <mergeCell ref="T18:AF18"/>
    <mergeCell ref="J18:N18"/>
    <mergeCell ref="O18:S18"/>
    <mergeCell ref="A19:AF19"/>
    <mergeCell ref="A17:I17"/>
    <mergeCell ref="T17:AF17"/>
    <mergeCell ref="A50:AF50"/>
    <mergeCell ref="A41:AF43"/>
    <mergeCell ref="A45:AF45"/>
    <mergeCell ref="A46:AF46"/>
    <mergeCell ref="A47:AF47"/>
    <mergeCell ref="A32:AF37"/>
    <mergeCell ref="A48:AF48"/>
    <mergeCell ref="A49:AF49"/>
    <mergeCell ref="A38:AF38"/>
    <mergeCell ref="A44:AF44"/>
    <mergeCell ref="A40:AF40"/>
    <mergeCell ref="A18:I18"/>
    <mergeCell ref="A21:F21"/>
    <mergeCell ref="A20:AF20"/>
    <mergeCell ref="A23:AF23"/>
    <mergeCell ref="A25:AF30"/>
    <mergeCell ref="A31:AF31"/>
    <mergeCell ref="A39:AF39"/>
    <mergeCell ref="G21:AF21"/>
    <mergeCell ref="A22:AF22"/>
  </mergeCells>
  <dataValidations count="4">
    <dataValidation type="date" allowBlank="1" showInputMessage="1" showErrorMessage="1" errorTitle="Format Error" error="Please enter the date yyyy/mm/dd format." sqref="T10:AA10">
      <formula1>5115</formula1>
      <formula2>43831</formula2>
    </dataValidation>
    <dataValidation type="list" allowBlank="1" showInputMessage="1" showErrorMessage="1" sqref="AB10:AF10">
      <formula1>gender</formula1>
    </dataValidation>
    <dataValidation type="list" allowBlank="1" showInputMessage="1" showErrorMessage="1" sqref="A13:M13">
      <formula1>status</formula1>
    </dataValidation>
    <dataValidation type="list" allowBlank="1" showInputMessage="1" showErrorMessage="1" sqref="N13:AF13">
      <formula1>nation</formula1>
    </dataValidation>
  </dataValidations>
  <printOptions/>
  <pageMargins left="0.7" right="0.7" top="0.75" bottom="0.75" header="0.3" footer="0.3"/>
  <pageSetup fitToHeight="1" fitToWidth="1" horizontalDpi="600" verticalDpi="600" orientation="portrait" paperSize="9" scale="95" r:id="rId1"/>
</worksheet>
</file>

<file path=xl/worksheets/sheet2.xml><?xml version="1.0" encoding="utf-8"?>
<worksheet xmlns="http://schemas.openxmlformats.org/spreadsheetml/2006/main" xmlns:r="http://schemas.openxmlformats.org/officeDocument/2006/relationships">
  <sheetPr>
    <pageSetUpPr fitToPage="1"/>
  </sheetPr>
  <dimension ref="A1:AT50"/>
  <sheetViews>
    <sheetView showGridLines="0" zoomScalePageLayoutView="0" workbookViewId="0" topLeftCell="A1">
      <selection activeCell="D3" sqref="D3:E6"/>
    </sheetView>
  </sheetViews>
  <sheetFormatPr defaultColWidth="2.21484375" defaultRowHeight="15" customHeight="1"/>
  <cols>
    <col min="1" max="15" width="2.21484375" style="8" customWidth="1"/>
    <col min="16" max="16" width="2.3359375" style="8" customWidth="1"/>
    <col min="17" max="36" width="2.21484375" style="8" customWidth="1"/>
    <col min="37" max="37" width="3.6640625" style="8" customWidth="1"/>
    <col min="38" max="38" width="2.21484375" style="8" customWidth="1"/>
    <col min="39" max="39" width="12.77734375" style="8" hidden="1" customWidth="1"/>
    <col min="40" max="40" width="7.10546875" style="8" hidden="1" customWidth="1"/>
    <col min="41" max="41" width="5.10546875" style="8" hidden="1" customWidth="1"/>
    <col min="42" max="43" width="10.4453125" style="8" hidden="1" customWidth="1"/>
    <col min="44" max="44" width="8.77734375" style="8" hidden="1" customWidth="1"/>
    <col min="45" max="45" width="10.99609375" style="8" hidden="1" customWidth="1"/>
    <col min="46" max="46" width="9.5546875" style="8" hidden="1" customWidth="1"/>
    <col min="47" max="47" width="2.21484375" style="8" customWidth="1"/>
    <col min="48" max="16384" width="2.21484375" style="8" customWidth="1"/>
  </cols>
  <sheetData>
    <row r="1" spans="1:32" ht="15" customHeight="1">
      <c r="A1" s="158" t="s">
        <v>111</v>
      </c>
      <c r="B1" s="159"/>
      <c r="C1" s="159"/>
      <c r="D1" s="159"/>
      <c r="E1" s="159"/>
      <c r="F1" s="159"/>
      <c r="G1" s="159"/>
      <c r="H1" s="159"/>
      <c r="I1" s="159"/>
      <c r="J1" s="159"/>
      <c r="K1" s="159"/>
      <c r="L1" s="159"/>
      <c r="M1" s="159"/>
      <c r="N1" s="159"/>
      <c r="O1" s="159"/>
      <c r="P1" s="159"/>
      <c r="Q1" s="159"/>
      <c r="R1" s="159"/>
      <c r="S1" s="159"/>
      <c r="T1" s="159"/>
      <c r="U1" s="159"/>
      <c r="V1" s="159"/>
      <c r="W1" s="159"/>
      <c r="X1" s="159"/>
      <c r="Y1" s="159"/>
      <c r="Z1" s="159"/>
      <c r="AA1" s="159"/>
      <c r="AB1" s="159"/>
      <c r="AC1" s="159"/>
      <c r="AD1" s="159"/>
      <c r="AE1" s="159"/>
      <c r="AF1" s="160"/>
    </row>
    <row r="2" spans="1:32" ht="15" customHeight="1">
      <c r="A2" s="161" t="s">
        <v>112</v>
      </c>
      <c r="B2" s="161"/>
      <c r="C2" s="161"/>
      <c r="D2" s="58" t="s">
        <v>408</v>
      </c>
      <c r="E2" s="58"/>
      <c r="F2" s="58" t="s">
        <v>117</v>
      </c>
      <c r="G2" s="58"/>
      <c r="H2" s="58"/>
      <c r="I2" s="58"/>
      <c r="J2" s="58"/>
      <c r="K2" s="58"/>
      <c r="L2" s="58"/>
      <c r="M2" s="58"/>
      <c r="N2" s="58"/>
      <c r="O2" s="58"/>
      <c r="P2" s="58"/>
      <c r="Q2" s="58"/>
      <c r="R2" s="58"/>
      <c r="S2" s="58"/>
      <c r="T2" s="58"/>
      <c r="U2" s="58"/>
      <c r="V2" s="58"/>
      <c r="W2" s="58"/>
      <c r="X2" s="58" t="s">
        <v>113</v>
      </c>
      <c r="Y2" s="58"/>
      <c r="Z2" s="58"/>
      <c r="AA2" s="58"/>
      <c r="AB2" s="58"/>
      <c r="AC2" s="58"/>
      <c r="AD2" s="58"/>
      <c r="AE2" s="58"/>
      <c r="AF2" s="58"/>
    </row>
    <row r="3" spans="1:32" ht="15" customHeight="1">
      <c r="A3" s="137" t="s">
        <v>114</v>
      </c>
      <c r="B3" s="122"/>
      <c r="C3" s="123"/>
      <c r="D3" s="144"/>
      <c r="E3" s="145"/>
      <c r="F3" s="150">
        <f>IF(Ord_1="","",IF(ISERROR(VLOOKUP(Ord_1,Research,2,FALSE)&amp;""),"Please confirm the No. you enter.",VLOOKUP(Ord_1,Research,2,FALSE)&amp;""))</f>
      </c>
      <c r="G3" s="151"/>
      <c r="H3" s="151"/>
      <c r="I3" s="151"/>
      <c r="J3" s="151"/>
      <c r="K3" s="151"/>
      <c r="L3" s="151"/>
      <c r="M3" s="151"/>
      <c r="N3" s="151"/>
      <c r="O3" s="151"/>
      <c r="P3" s="151"/>
      <c r="Q3" s="151"/>
      <c r="R3" s="151"/>
      <c r="S3" s="151"/>
      <c r="T3" s="151"/>
      <c r="U3" s="151"/>
      <c r="V3" s="151"/>
      <c r="W3" s="152"/>
      <c r="X3" s="124">
        <f>IF(Ord_1="","",IF(ISERROR(VLOOKUP(Ord_1,Research,6,FALSE)&amp;""),"",VLOOKUP(Ord_1,Research,6,FALSE)&amp;""))</f>
      </c>
      <c r="Y3" s="125"/>
      <c r="Z3" s="125"/>
      <c r="AA3" s="125"/>
      <c r="AB3" s="125"/>
      <c r="AC3" s="125"/>
      <c r="AD3" s="125"/>
      <c r="AE3" s="125"/>
      <c r="AF3" s="126"/>
    </row>
    <row r="4" spans="1:32" ht="15" customHeight="1">
      <c r="A4" s="98"/>
      <c r="B4" s="99"/>
      <c r="C4" s="100"/>
      <c r="D4" s="146"/>
      <c r="E4" s="147"/>
      <c r="F4" s="153"/>
      <c r="G4" s="154"/>
      <c r="H4" s="154"/>
      <c r="I4" s="154"/>
      <c r="J4" s="154"/>
      <c r="K4" s="154"/>
      <c r="L4" s="154"/>
      <c r="M4" s="154"/>
      <c r="N4" s="154"/>
      <c r="O4" s="154"/>
      <c r="P4" s="154"/>
      <c r="Q4" s="154"/>
      <c r="R4" s="154"/>
      <c r="S4" s="154"/>
      <c r="T4" s="154"/>
      <c r="U4" s="154"/>
      <c r="V4" s="154"/>
      <c r="W4" s="155"/>
      <c r="X4" s="127"/>
      <c r="Y4" s="128"/>
      <c r="Z4" s="128"/>
      <c r="AA4" s="128"/>
      <c r="AB4" s="128"/>
      <c r="AC4" s="128"/>
      <c r="AD4" s="128"/>
      <c r="AE4" s="128"/>
      <c r="AF4" s="129"/>
    </row>
    <row r="5" spans="1:32" ht="15" customHeight="1">
      <c r="A5" s="98"/>
      <c r="B5" s="99"/>
      <c r="C5" s="100"/>
      <c r="D5" s="146"/>
      <c r="E5" s="147"/>
      <c r="F5" s="153"/>
      <c r="G5" s="154"/>
      <c r="H5" s="154"/>
      <c r="I5" s="154"/>
      <c r="J5" s="154"/>
      <c r="K5" s="154"/>
      <c r="L5" s="154"/>
      <c r="M5" s="154"/>
      <c r="N5" s="154"/>
      <c r="O5" s="154"/>
      <c r="P5" s="154"/>
      <c r="Q5" s="154"/>
      <c r="R5" s="154"/>
      <c r="S5" s="154"/>
      <c r="T5" s="154"/>
      <c r="U5" s="154"/>
      <c r="V5" s="154"/>
      <c r="W5" s="155"/>
      <c r="X5" s="156">
        <f>IF(Ord_1="","",IF(ISERROR(VLOOKUP(Ord_1,Research,5,FALSE)&amp;""),"",VLOOKUP(Ord_1,Research,5,FALSE)&amp;""))</f>
      </c>
      <c r="Y5" s="130"/>
      <c r="Z5" s="130"/>
      <c r="AA5" s="130"/>
      <c r="AB5" s="130"/>
      <c r="AC5" s="130"/>
      <c r="AD5" s="130"/>
      <c r="AE5" s="130"/>
      <c r="AF5" s="131"/>
    </row>
    <row r="6" spans="1:32" ht="15" customHeight="1">
      <c r="A6" s="138"/>
      <c r="B6" s="139"/>
      <c r="C6" s="140"/>
      <c r="D6" s="148"/>
      <c r="E6" s="149"/>
      <c r="F6" s="166"/>
      <c r="G6" s="167"/>
      <c r="H6" s="167"/>
      <c r="I6" s="167"/>
      <c r="J6" s="167"/>
      <c r="K6" s="167"/>
      <c r="L6" s="167"/>
      <c r="M6" s="167"/>
      <c r="N6" s="167"/>
      <c r="O6" s="167"/>
      <c r="P6" s="167"/>
      <c r="Q6" s="167"/>
      <c r="R6" s="167"/>
      <c r="S6" s="167"/>
      <c r="T6" s="167"/>
      <c r="U6" s="167"/>
      <c r="V6" s="167"/>
      <c r="W6" s="168"/>
      <c r="X6" s="162"/>
      <c r="Y6" s="132"/>
      <c r="Z6" s="132"/>
      <c r="AA6" s="132"/>
      <c r="AB6" s="132"/>
      <c r="AC6" s="132"/>
      <c r="AD6" s="132"/>
      <c r="AE6" s="132"/>
      <c r="AF6" s="133"/>
    </row>
    <row r="7" spans="1:32" ht="15" customHeight="1">
      <c r="A7" s="137" t="s">
        <v>115</v>
      </c>
      <c r="B7" s="122"/>
      <c r="C7" s="123"/>
      <c r="D7" s="157"/>
      <c r="E7" s="157"/>
      <c r="F7" s="150">
        <f>IF(Ord_2="","",IF(ISERROR(VLOOKUP(Ord_2,Research,2,FALSE)&amp;""),"Please confirm the No. you enter.",VLOOKUP(Ord_2,Research,2,FALSE)&amp;""))</f>
      </c>
      <c r="G7" s="151"/>
      <c r="H7" s="151"/>
      <c r="I7" s="151"/>
      <c r="J7" s="151"/>
      <c r="K7" s="151"/>
      <c r="L7" s="151"/>
      <c r="M7" s="151"/>
      <c r="N7" s="151"/>
      <c r="O7" s="151"/>
      <c r="P7" s="151"/>
      <c r="Q7" s="151"/>
      <c r="R7" s="151"/>
      <c r="S7" s="151"/>
      <c r="T7" s="151"/>
      <c r="U7" s="151"/>
      <c r="V7" s="151"/>
      <c r="W7" s="152"/>
      <c r="X7" s="124">
        <f>IF(Ord_2="","",IF(ISERROR(VLOOKUP(Ord_2,Research,6,FALSE)&amp;""),"",VLOOKUP(Ord_2,Research,6,FALSE)&amp;""))</f>
      </c>
      <c r="Y7" s="125"/>
      <c r="Z7" s="125"/>
      <c r="AA7" s="125"/>
      <c r="AB7" s="125"/>
      <c r="AC7" s="125"/>
      <c r="AD7" s="125"/>
      <c r="AE7" s="125"/>
      <c r="AF7" s="126"/>
    </row>
    <row r="8" spans="1:32" ht="15" customHeight="1">
      <c r="A8" s="98"/>
      <c r="B8" s="99"/>
      <c r="C8" s="100"/>
      <c r="D8" s="157"/>
      <c r="E8" s="157"/>
      <c r="F8" s="153"/>
      <c r="G8" s="154"/>
      <c r="H8" s="154"/>
      <c r="I8" s="154"/>
      <c r="J8" s="154"/>
      <c r="K8" s="154"/>
      <c r="L8" s="154"/>
      <c r="M8" s="154"/>
      <c r="N8" s="154"/>
      <c r="O8" s="154"/>
      <c r="P8" s="154"/>
      <c r="Q8" s="154"/>
      <c r="R8" s="154"/>
      <c r="S8" s="154"/>
      <c r="T8" s="154"/>
      <c r="U8" s="154"/>
      <c r="V8" s="154"/>
      <c r="W8" s="155"/>
      <c r="X8" s="127"/>
      <c r="Y8" s="128"/>
      <c r="Z8" s="128"/>
      <c r="AA8" s="128"/>
      <c r="AB8" s="128"/>
      <c r="AC8" s="128"/>
      <c r="AD8" s="128"/>
      <c r="AE8" s="128"/>
      <c r="AF8" s="129"/>
    </row>
    <row r="9" spans="1:32" ht="15" customHeight="1">
      <c r="A9" s="98"/>
      <c r="B9" s="99"/>
      <c r="C9" s="100"/>
      <c r="D9" s="157"/>
      <c r="E9" s="157"/>
      <c r="F9" s="153"/>
      <c r="G9" s="154"/>
      <c r="H9" s="154"/>
      <c r="I9" s="154"/>
      <c r="J9" s="154"/>
      <c r="K9" s="154"/>
      <c r="L9" s="154"/>
      <c r="M9" s="154"/>
      <c r="N9" s="154"/>
      <c r="O9" s="154"/>
      <c r="P9" s="154"/>
      <c r="Q9" s="154"/>
      <c r="R9" s="154"/>
      <c r="S9" s="154"/>
      <c r="T9" s="154"/>
      <c r="U9" s="154"/>
      <c r="V9" s="154"/>
      <c r="W9" s="155"/>
      <c r="X9" s="156">
        <f>IF(Ord_2="","",IF(ISERROR(VLOOKUP(Ord_2,Research,5,FALSE)&amp;""),"",VLOOKUP(Ord_2,Research,5,FALSE)&amp;""))</f>
      </c>
      <c r="Y9" s="130"/>
      <c r="Z9" s="130"/>
      <c r="AA9" s="130"/>
      <c r="AB9" s="130"/>
      <c r="AC9" s="130"/>
      <c r="AD9" s="130"/>
      <c r="AE9" s="130"/>
      <c r="AF9" s="131"/>
    </row>
    <row r="10" spans="1:32" ht="15" customHeight="1">
      <c r="A10" s="98"/>
      <c r="B10" s="99"/>
      <c r="C10" s="100"/>
      <c r="D10" s="157"/>
      <c r="E10" s="157"/>
      <c r="F10" s="153"/>
      <c r="G10" s="154"/>
      <c r="H10" s="154"/>
      <c r="I10" s="154"/>
      <c r="J10" s="154"/>
      <c r="K10" s="154"/>
      <c r="L10" s="154"/>
      <c r="M10" s="154"/>
      <c r="N10" s="154"/>
      <c r="O10" s="154"/>
      <c r="P10" s="154"/>
      <c r="Q10" s="154"/>
      <c r="R10" s="154"/>
      <c r="S10" s="154"/>
      <c r="T10" s="154"/>
      <c r="U10" s="154"/>
      <c r="V10" s="154"/>
      <c r="W10" s="155"/>
      <c r="X10" s="156"/>
      <c r="Y10" s="130"/>
      <c r="Z10" s="130"/>
      <c r="AA10" s="130"/>
      <c r="AB10" s="130"/>
      <c r="AC10" s="130"/>
      <c r="AD10" s="130"/>
      <c r="AE10" s="130"/>
      <c r="AF10" s="131"/>
    </row>
    <row r="11" spans="1:32" ht="15" customHeight="1">
      <c r="A11" s="137" t="s">
        <v>116</v>
      </c>
      <c r="B11" s="122"/>
      <c r="C11" s="123"/>
      <c r="D11" s="144"/>
      <c r="E11" s="145"/>
      <c r="F11" s="150">
        <f>IF(Ord_3="","",IF(ISERROR(VLOOKUP(Ord_3,Research,2,FALSE)&amp;""),"Please confirm the No. you enter.",VLOOKUP(Ord_3,Research,2,FALSE)&amp;""))</f>
      </c>
      <c r="G11" s="151"/>
      <c r="H11" s="151"/>
      <c r="I11" s="151"/>
      <c r="J11" s="151"/>
      <c r="K11" s="151"/>
      <c r="L11" s="151"/>
      <c r="M11" s="151"/>
      <c r="N11" s="151"/>
      <c r="O11" s="151"/>
      <c r="P11" s="151"/>
      <c r="Q11" s="151"/>
      <c r="R11" s="151"/>
      <c r="S11" s="151"/>
      <c r="T11" s="151"/>
      <c r="U11" s="151"/>
      <c r="V11" s="151"/>
      <c r="W11" s="152"/>
      <c r="X11" s="125">
        <f>IF(Ord_3="","",IF(ISERROR(VLOOKUP(Ord_3,Research,6,FALSE)&amp;""),"",VLOOKUP(Ord_3,Research,6,FALSE)&amp;""))</f>
      </c>
      <c r="Y11" s="125"/>
      <c r="Z11" s="125"/>
      <c r="AA11" s="125"/>
      <c r="AB11" s="125"/>
      <c r="AC11" s="125"/>
      <c r="AD11" s="125"/>
      <c r="AE11" s="125"/>
      <c r="AF11" s="126"/>
    </row>
    <row r="12" spans="1:32" ht="15" customHeight="1">
      <c r="A12" s="98"/>
      <c r="B12" s="99"/>
      <c r="C12" s="100"/>
      <c r="D12" s="146"/>
      <c r="E12" s="147"/>
      <c r="F12" s="153"/>
      <c r="G12" s="154"/>
      <c r="H12" s="154"/>
      <c r="I12" s="154"/>
      <c r="J12" s="154"/>
      <c r="K12" s="154"/>
      <c r="L12" s="154"/>
      <c r="M12" s="154"/>
      <c r="N12" s="154"/>
      <c r="O12" s="154"/>
      <c r="P12" s="154"/>
      <c r="Q12" s="154"/>
      <c r="R12" s="154"/>
      <c r="S12" s="154"/>
      <c r="T12" s="154"/>
      <c r="U12" s="154"/>
      <c r="V12" s="154"/>
      <c r="W12" s="155"/>
      <c r="X12" s="128"/>
      <c r="Y12" s="128"/>
      <c r="Z12" s="128"/>
      <c r="AA12" s="128"/>
      <c r="AB12" s="128"/>
      <c r="AC12" s="128"/>
      <c r="AD12" s="128"/>
      <c r="AE12" s="128"/>
      <c r="AF12" s="129"/>
    </row>
    <row r="13" spans="1:32" ht="15" customHeight="1">
      <c r="A13" s="98"/>
      <c r="B13" s="99"/>
      <c r="C13" s="100"/>
      <c r="D13" s="146"/>
      <c r="E13" s="147"/>
      <c r="F13" s="153"/>
      <c r="G13" s="154"/>
      <c r="H13" s="154"/>
      <c r="I13" s="154"/>
      <c r="J13" s="154"/>
      <c r="K13" s="154"/>
      <c r="L13" s="154"/>
      <c r="M13" s="154"/>
      <c r="N13" s="154"/>
      <c r="O13" s="154"/>
      <c r="P13" s="154"/>
      <c r="Q13" s="154"/>
      <c r="R13" s="154"/>
      <c r="S13" s="154"/>
      <c r="T13" s="154"/>
      <c r="U13" s="154"/>
      <c r="V13" s="154"/>
      <c r="W13" s="155"/>
      <c r="X13" s="130">
        <f>IF(Ord_3="","",IF(ISERROR(VLOOKUP(Ord_3,Research,5,FALSE)&amp;""),"",VLOOKUP(Ord_3,Research,5,FALSE)&amp;""))</f>
      </c>
      <c r="Y13" s="130"/>
      <c r="Z13" s="130"/>
      <c r="AA13" s="130"/>
      <c r="AB13" s="130"/>
      <c r="AC13" s="130"/>
      <c r="AD13" s="130"/>
      <c r="AE13" s="130"/>
      <c r="AF13" s="131"/>
    </row>
    <row r="14" spans="1:46" ht="15" customHeight="1">
      <c r="A14" s="138"/>
      <c r="B14" s="139"/>
      <c r="C14" s="140"/>
      <c r="D14" s="148"/>
      <c r="E14" s="149"/>
      <c r="F14" s="166"/>
      <c r="G14" s="167"/>
      <c r="H14" s="167"/>
      <c r="I14" s="167"/>
      <c r="J14" s="167"/>
      <c r="K14" s="167"/>
      <c r="L14" s="167"/>
      <c r="M14" s="167"/>
      <c r="N14" s="167"/>
      <c r="O14" s="167"/>
      <c r="P14" s="167"/>
      <c r="Q14" s="167"/>
      <c r="R14" s="167"/>
      <c r="S14" s="167"/>
      <c r="T14" s="167"/>
      <c r="U14" s="167"/>
      <c r="V14" s="167"/>
      <c r="W14" s="168"/>
      <c r="X14" s="132"/>
      <c r="Y14" s="132"/>
      <c r="Z14" s="132"/>
      <c r="AA14" s="132"/>
      <c r="AB14" s="132"/>
      <c r="AC14" s="132"/>
      <c r="AD14" s="132"/>
      <c r="AE14" s="132"/>
      <c r="AF14" s="133"/>
      <c r="AO14" s="10">
        <v>101</v>
      </c>
      <c r="AP14" s="10">
        <v>102</v>
      </c>
      <c r="AQ14" s="10">
        <v>103</v>
      </c>
      <c r="AR14" s="10">
        <v>104</v>
      </c>
      <c r="AS14" s="10">
        <v>105</v>
      </c>
      <c r="AT14" s="10">
        <v>106</v>
      </c>
    </row>
    <row r="15" spans="1:46" ht="15" customHeight="1">
      <c r="A15" s="172" t="s">
        <v>421</v>
      </c>
      <c r="B15" s="173"/>
      <c r="C15" s="173"/>
      <c r="D15" s="173"/>
      <c r="E15" s="174"/>
      <c r="F15" s="158" t="str">
        <f>IF(ISERROR(VLOOKUP($AN$16,error_message,2,FALSE)&amp;""),"",VLOOKUP($AN$16,error_message,2,FALSE)&amp;"")</f>
        <v>Please do not leave [From] and [To] blank.</v>
      </c>
      <c r="G15" s="159"/>
      <c r="H15" s="159"/>
      <c r="I15" s="159"/>
      <c r="J15" s="159"/>
      <c r="K15" s="159"/>
      <c r="L15" s="159"/>
      <c r="M15" s="159"/>
      <c r="N15" s="159"/>
      <c r="O15" s="159"/>
      <c r="P15" s="159"/>
      <c r="Q15" s="159"/>
      <c r="R15" s="159"/>
      <c r="S15" s="159"/>
      <c r="T15" s="159"/>
      <c r="U15" s="159"/>
      <c r="V15" s="159"/>
      <c r="W15" s="159"/>
      <c r="X15" s="159"/>
      <c r="Y15" s="159"/>
      <c r="Z15" s="159"/>
      <c r="AA15" s="159"/>
      <c r="AB15" s="159"/>
      <c r="AC15" s="159"/>
      <c r="AD15" s="159"/>
      <c r="AE15" s="159"/>
      <c r="AF15" s="160"/>
      <c r="AM15" s="11" t="s">
        <v>121</v>
      </c>
      <c r="AN15" s="11" t="s">
        <v>132</v>
      </c>
      <c r="AO15" s="11" t="s">
        <v>133</v>
      </c>
      <c r="AP15" s="11" t="s">
        <v>134</v>
      </c>
      <c r="AQ15" s="11" t="s">
        <v>135</v>
      </c>
      <c r="AR15" s="11" t="s">
        <v>137</v>
      </c>
      <c r="AS15" s="11" t="s">
        <v>136</v>
      </c>
      <c r="AT15" s="11" t="s">
        <v>388</v>
      </c>
    </row>
    <row r="16" spans="1:46" ht="15" customHeight="1">
      <c r="A16" s="121" t="s">
        <v>118</v>
      </c>
      <c r="B16" s="122"/>
      <c r="C16" s="122"/>
      <c r="D16" s="123"/>
      <c r="E16" s="141"/>
      <c r="F16" s="142"/>
      <c r="G16" s="142"/>
      <c r="H16" s="142"/>
      <c r="I16" s="142"/>
      <c r="J16" s="142"/>
      <c r="K16" s="142"/>
      <c r="L16" s="143"/>
      <c r="M16" s="121" t="s">
        <v>120</v>
      </c>
      <c r="N16" s="122"/>
      <c r="O16" s="122"/>
      <c r="P16" s="123"/>
      <c r="Q16" s="141"/>
      <c r="R16" s="142"/>
      <c r="S16" s="142"/>
      <c r="T16" s="142"/>
      <c r="U16" s="142"/>
      <c r="V16" s="142"/>
      <c r="W16" s="142"/>
      <c r="X16" s="143"/>
      <c r="Y16" s="121" t="s">
        <v>125</v>
      </c>
      <c r="Z16" s="122"/>
      <c r="AA16" s="122"/>
      <c r="AB16" s="123"/>
      <c r="AC16" s="115">
        <f>$AM$16</f>
      </c>
      <c r="AD16" s="116"/>
      <c r="AE16" s="116"/>
      <c r="AF16" s="117"/>
      <c r="AM16" s="10">
        <f>IF(N(DuFrom="")+N(DuTo=""),"",DuTo-DuFrom+1)</f>
      </c>
      <c r="AN16" s="10">
        <f>IF(AO16=1,AO$14,IF(AP16=1,AP$14,IF(AQ16=1,AQ$14,IF(AR16=1,AR$14,IF(AS16=1,AS$14,IF(AT16=1,AT$14,""))))))</f>
        <v>101</v>
      </c>
      <c r="AO16" s="10">
        <f>N(DuFrom="")*N(DuTo="")</f>
        <v>1</v>
      </c>
      <c r="AP16" s="10">
        <f>N(NOT(DuFrom=""))*N(DuTo="")</f>
        <v>0</v>
      </c>
      <c r="AQ16" s="10">
        <f>N(DuFrom="")*N(NOT(DuTo=""))</f>
        <v>0</v>
      </c>
      <c r="AR16" s="10">
        <f>IF(AM16="",0,N(AC16&lt;0))</f>
        <v>0</v>
      </c>
      <c r="AS16" s="10">
        <f>IF($AM$16="",0,N($AC$16&gt;180))</f>
        <v>0</v>
      </c>
      <c r="AT16" s="10">
        <f>IF($AM$16="",0,N($AC$16&lt;60))</f>
        <v>0</v>
      </c>
    </row>
    <row r="17" spans="1:32" ht="15" customHeight="1">
      <c r="A17" s="138"/>
      <c r="B17" s="139"/>
      <c r="C17" s="139"/>
      <c r="D17" s="140"/>
      <c r="E17" s="163" t="s">
        <v>119</v>
      </c>
      <c r="F17" s="164"/>
      <c r="G17" s="164"/>
      <c r="H17" s="164"/>
      <c r="I17" s="164"/>
      <c r="J17" s="164"/>
      <c r="K17" s="164"/>
      <c r="L17" s="165"/>
      <c r="M17" s="138"/>
      <c r="N17" s="139"/>
      <c r="O17" s="139"/>
      <c r="P17" s="140"/>
      <c r="Q17" s="163" t="s">
        <v>119</v>
      </c>
      <c r="R17" s="164"/>
      <c r="S17" s="164"/>
      <c r="T17" s="164"/>
      <c r="U17" s="164"/>
      <c r="V17" s="164"/>
      <c r="W17" s="164"/>
      <c r="X17" s="165"/>
      <c r="Y17" s="138"/>
      <c r="Z17" s="139"/>
      <c r="AA17" s="139"/>
      <c r="AB17" s="140"/>
      <c r="AC17" s="118"/>
      <c r="AD17" s="119"/>
      <c r="AE17" s="119"/>
      <c r="AF17" s="120"/>
    </row>
    <row r="18" spans="1:32" ht="15" customHeight="1">
      <c r="A18" s="169" t="s">
        <v>455</v>
      </c>
      <c r="B18" s="170"/>
      <c r="C18" s="170"/>
      <c r="D18" s="170"/>
      <c r="E18" s="170"/>
      <c r="F18" s="170"/>
      <c r="G18" s="170"/>
      <c r="H18" s="170"/>
      <c r="I18" s="170"/>
      <c r="J18" s="170"/>
      <c r="K18" s="170"/>
      <c r="L18" s="170"/>
      <c r="M18" s="170"/>
      <c r="N18" s="170"/>
      <c r="O18" s="170"/>
      <c r="P18" s="170"/>
      <c r="Q18" s="170"/>
      <c r="R18" s="170"/>
      <c r="S18" s="170"/>
      <c r="T18" s="170"/>
      <c r="U18" s="170"/>
      <c r="V18" s="170"/>
      <c r="W18" s="170"/>
      <c r="X18" s="170"/>
      <c r="Y18" s="170"/>
      <c r="Z18" s="170"/>
      <c r="AA18" s="170"/>
      <c r="AB18" s="170"/>
      <c r="AC18" s="170"/>
      <c r="AD18" s="170"/>
      <c r="AE18" s="170"/>
      <c r="AF18" s="171"/>
    </row>
    <row r="19" spans="1:32" ht="15" customHeight="1">
      <c r="A19" s="134" t="s">
        <v>124</v>
      </c>
      <c r="B19" s="135"/>
      <c r="C19" s="135"/>
      <c r="D19" s="135"/>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135"/>
      <c r="AD19" s="135"/>
      <c r="AE19" s="135"/>
      <c r="AF19" s="136"/>
    </row>
    <row r="20" spans="1:32" ht="12.75" customHeight="1">
      <c r="A20" s="90"/>
      <c r="B20" s="104"/>
      <c r="C20" s="104"/>
      <c r="D20" s="104"/>
      <c r="E20" s="104"/>
      <c r="F20" s="104"/>
      <c r="G20" s="104"/>
      <c r="H20" s="104"/>
      <c r="I20" s="104"/>
      <c r="J20" s="104"/>
      <c r="K20" s="104"/>
      <c r="L20" s="104"/>
      <c r="M20" s="104"/>
      <c r="N20" s="104"/>
      <c r="O20" s="104"/>
      <c r="P20" s="104"/>
      <c r="Q20" s="104"/>
      <c r="R20" s="104"/>
      <c r="S20" s="104"/>
      <c r="T20" s="104"/>
      <c r="U20" s="104"/>
      <c r="V20" s="104"/>
      <c r="W20" s="104"/>
      <c r="X20" s="104"/>
      <c r="Y20" s="104"/>
      <c r="Z20" s="104"/>
      <c r="AA20" s="104"/>
      <c r="AB20" s="104"/>
      <c r="AC20" s="104"/>
      <c r="AD20" s="104"/>
      <c r="AE20" s="104"/>
      <c r="AF20" s="105"/>
    </row>
    <row r="21" spans="1:32" ht="12.75" customHeight="1">
      <c r="A21" s="106"/>
      <c r="B21" s="107"/>
      <c r="C21" s="107"/>
      <c r="D21" s="107"/>
      <c r="E21" s="107"/>
      <c r="F21" s="107"/>
      <c r="G21" s="107"/>
      <c r="H21" s="107"/>
      <c r="I21" s="107"/>
      <c r="J21" s="107"/>
      <c r="K21" s="107"/>
      <c r="L21" s="107"/>
      <c r="M21" s="107"/>
      <c r="N21" s="107"/>
      <c r="O21" s="107"/>
      <c r="P21" s="107"/>
      <c r="Q21" s="107"/>
      <c r="R21" s="107"/>
      <c r="S21" s="107"/>
      <c r="T21" s="107"/>
      <c r="U21" s="107"/>
      <c r="V21" s="107"/>
      <c r="W21" s="107"/>
      <c r="X21" s="107"/>
      <c r="Y21" s="107"/>
      <c r="Z21" s="107"/>
      <c r="AA21" s="107"/>
      <c r="AB21" s="107"/>
      <c r="AC21" s="107"/>
      <c r="AD21" s="107"/>
      <c r="AE21" s="107"/>
      <c r="AF21" s="108"/>
    </row>
    <row r="22" spans="1:32" ht="12.75" customHeight="1">
      <c r="A22" s="106"/>
      <c r="B22" s="107"/>
      <c r="C22" s="107"/>
      <c r="D22" s="107"/>
      <c r="E22" s="107"/>
      <c r="F22" s="107"/>
      <c r="G22" s="107"/>
      <c r="H22" s="107"/>
      <c r="I22" s="107"/>
      <c r="J22" s="107"/>
      <c r="K22" s="107"/>
      <c r="L22" s="107"/>
      <c r="M22" s="107"/>
      <c r="N22" s="107"/>
      <c r="O22" s="107"/>
      <c r="P22" s="107"/>
      <c r="Q22" s="107"/>
      <c r="R22" s="107"/>
      <c r="S22" s="107"/>
      <c r="T22" s="107"/>
      <c r="U22" s="107"/>
      <c r="V22" s="107"/>
      <c r="W22" s="107"/>
      <c r="X22" s="107"/>
      <c r="Y22" s="107"/>
      <c r="Z22" s="107"/>
      <c r="AA22" s="107"/>
      <c r="AB22" s="107"/>
      <c r="AC22" s="107"/>
      <c r="AD22" s="107"/>
      <c r="AE22" s="107"/>
      <c r="AF22" s="108"/>
    </row>
    <row r="23" spans="1:32" ht="12.75" customHeight="1">
      <c r="A23" s="106"/>
      <c r="B23" s="107"/>
      <c r="C23" s="107"/>
      <c r="D23" s="107"/>
      <c r="E23" s="107"/>
      <c r="F23" s="107"/>
      <c r="G23" s="107"/>
      <c r="H23" s="107"/>
      <c r="I23" s="107"/>
      <c r="J23" s="107"/>
      <c r="K23" s="107"/>
      <c r="L23" s="107"/>
      <c r="M23" s="107"/>
      <c r="N23" s="107"/>
      <c r="O23" s="107"/>
      <c r="P23" s="107"/>
      <c r="Q23" s="107"/>
      <c r="R23" s="107"/>
      <c r="S23" s="107"/>
      <c r="T23" s="107"/>
      <c r="U23" s="107"/>
      <c r="V23" s="107"/>
      <c r="W23" s="107"/>
      <c r="X23" s="107"/>
      <c r="Y23" s="107"/>
      <c r="Z23" s="107"/>
      <c r="AA23" s="107"/>
      <c r="AB23" s="107"/>
      <c r="AC23" s="107"/>
      <c r="AD23" s="107"/>
      <c r="AE23" s="107"/>
      <c r="AF23" s="108"/>
    </row>
    <row r="24" spans="1:32" ht="14.25" customHeight="1">
      <c r="A24" s="106"/>
      <c r="B24" s="107"/>
      <c r="C24" s="107"/>
      <c r="D24" s="107"/>
      <c r="E24" s="107"/>
      <c r="F24" s="107"/>
      <c r="G24" s="107"/>
      <c r="H24" s="107"/>
      <c r="I24" s="107"/>
      <c r="J24" s="107"/>
      <c r="K24" s="107"/>
      <c r="L24" s="107"/>
      <c r="M24" s="107"/>
      <c r="N24" s="107"/>
      <c r="O24" s="107"/>
      <c r="P24" s="107"/>
      <c r="Q24" s="107"/>
      <c r="R24" s="107"/>
      <c r="S24" s="107"/>
      <c r="T24" s="107"/>
      <c r="U24" s="107"/>
      <c r="V24" s="107"/>
      <c r="W24" s="107"/>
      <c r="X24" s="107"/>
      <c r="Y24" s="107"/>
      <c r="Z24" s="107"/>
      <c r="AA24" s="107"/>
      <c r="AB24" s="107"/>
      <c r="AC24" s="107"/>
      <c r="AD24" s="107"/>
      <c r="AE24" s="107"/>
      <c r="AF24" s="108"/>
    </row>
    <row r="25" spans="1:32" ht="13.5" customHeight="1">
      <c r="A25" s="106"/>
      <c r="B25" s="107"/>
      <c r="C25" s="107"/>
      <c r="D25" s="107"/>
      <c r="E25" s="107"/>
      <c r="F25" s="107"/>
      <c r="G25" s="107"/>
      <c r="H25" s="107"/>
      <c r="I25" s="107"/>
      <c r="J25" s="107"/>
      <c r="K25" s="107"/>
      <c r="L25" s="107"/>
      <c r="M25" s="107"/>
      <c r="N25" s="107"/>
      <c r="O25" s="107"/>
      <c r="P25" s="107"/>
      <c r="Q25" s="107"/>
      <c r="R25" s="107"/>
      <c r="S25" s="107"/>
      <c r="T25" s="107"/>
      <c r="U25" s="107"/>
      <c r="V25" s="107"/>
      <c r="W25" s="107"/>
      <c r="X25" s="107"/>
      <c r="Y25" s="107"/>
      <c r="Z25" s="107"/>
      <c r="AA25" s="107"/>
      <c r="AB25" s="107"/>
      <c r="AC25" s="107"/>
      <c r="AD25" s="107"/>
      <c r="AE25" s="107"/>
      <c r="AF25" s="108"/>
    </row>
    <row r="26" spans="1:32" ht="12.75" customHeight="1">
      <c r="A26" s="106"/>
      <c r="B26" s="107"/>
      <c r="C26" s="107"/>
      <c r="D26" s="107"/>
      <c r="E26" s="107"/>
      <c r="F26" s="107"/>
      <c r="G26" s="107"/>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8"/>
    </row>
    <row r="27" spans="1:32" ht="12.75" customHeight="1">
      <c r="A27" s="106"/>
      <c r="B27" s="107"/>
      <c r="C27" s="107"/>
      <c r="D27" s="107"/>
      <c r="E27" s="107"/>
      <c r="F27" s="107"/>
      <c r="G27" s="107"/>
      <c r="H27" s="107"/>
      <c r="I27" s="107"/>
      <c r="J27" s="107"/>
      <c r="K27" s="107"/>
      <c r="L27" s="107"/>
      <c r="M27" s="107"/>
      <c r="N27" s="107"/>
      <c r="O27" s="107"/>
      <c r="P27" s="107"/>
      <c r="Q27" s="107"/>
      <c r="R27" s="107"/>
      <c r="S27" s="107"/>
      <c r="T27" s="107"/>
      <c r="U27" s="107"/>
      <c r="V27" s="107"/>
      <c r="W27" s="107"/>
      <c r="X27" s="107"/>
      <c r="Y27" s="107"/>
      <c r="Z27" s="107"/>
      <c r="AA27" s="107"/>
      <c r="AB27" s="107"/>
      <c r="AC27" s="107"/>
      <c r="AD27" s="107"/>
      <c r="AE27" s="107"/>
      <c r="AF27" s="108"/>
    </row>
    <row r="28" spans="1:32" ht="12.75" customHeight="1">
      <c r="A28" s="106"/>
      <c r="B28" s="107"/>
      <c r="C28" s="107"/>
      <c r="D28" s="107"/>
      <c r="E28" s="107"/>
      <c r="F28" s="107"/>
      <c r="G28" s="107"/>
      <c r="H28" s="107"/>
      <c r="I28" s="107"/>
      <c r="J28" s="107"/>
      <c r="K28" s="107"/>
      <c r="L28" s="107"/>
      <c r="M28" s="107"/>
      <c r="N28" s="107"/>
      <c r="O28" s="107"/>
      <c r="P28" s="107"/>
      <c r="Q28" s="107"/>
      <c r="R28" s="107"/>
      <c r="S28" s="107"/>
      <c r="T28" s="107"/>
      <c r="U28" s="107"/>
      <c r="V28" s="107"/>
      <c r="W28" s="107"/>
      <c r="X28" s="107"/>
      <c r="Y28" s="107"/>
      <c r="Z28" s="107"/>
      <c r="AA28" s="107"/>
      <c r="AB28" s="107"/>
      <c r="AC28" s="107"/>
      <c r="AD28" s="107"/>
      <c r="AE28" s="107"/>
      <c r="AF28" s="108"/>
    </row>
    <row r="29" spans="1:32" ht="12.75" customHeight="1">
      <c r="A29" s="106"/>
      <c r="B29" s="107"/>
      <c r="C29" s="107"/>
      <c r="D29" s="107"/>
      <c r="E29" s="107"/>
      <c r="F29" s="107"/>
      <c r="G29" s="107"/>
      <c r="H29" s="107"/>
      <c r="I29" s="107"/>
      <c r="J29" s="107"/>
      <c r="K29" s="107"/>
      <c r="L29" s="107"/>
      <c r="M29" s="107"/>
      <c r="N29" s="107"/>
      <c r="O29" s="107"/>
      <c r="P29" s="107"/>
      <c r="Q29" s="107"/>
      <c r="R29" s="107"/>
      <c r="S29" s="107"/>
      <c r="T29" s="107"/>
      <c r="U29" s="107"/>
      <c r="V29" s="107"/>
      <c r="W29" s="107"/>
      <c r="X29" s="107"/>
      <c r="Y29" s="107"/>
      <c r="Z29" s="107"/>
      <c r="AA29" s="107"/>
      <c r="AB29" s="107"/>
      <c r="AC29" s="107"/>
      <c r="AD29" s="107"/>
      <c r="AE29" s="107"/>
      <c r="AF29" s="108"/>
    </row>
    <row r="30" spans="1:32" ht="12.75" customHeight="1">
      <c r="A30" s="106"/>
      <c r="B30" s="107"/>
      <c r="C30" s="107"/>
      <c r="D30" s="107"/>
      <c r="E30" s="107"/>
      <c r="F30" s="107"/>
      <c r="G30" s="107"/>
      <c r="H30" s="107"/>
      <c r="I30" s="107"/>
      <c r="J30" s="107"/>
      <c r="K30" s="107"/>
      <c r="L30" s="107"/>
      <c r="M30" s="107"/>
      <c r="N30" s="107"/>
      <c r="O30" s="107"/>
      <c r="P30" s="107"/>
      <c r="Q30" s="107"/>
      <c r="R30" s="107"/>
      <c r="S30" s="107"/>
      <c r="T30" s="107"/>
      <c r="U30" s="107"/>
      <c r="V30" s="107"/>
      <c r="W30" s="107"/>
      <c r="X30" s="107"/>
      <c r="Y30" s="107"/>
      <c r="Z30" s="107"/>
      <c r="AA30" s="107"/>
      <c r="AB30" s="107"/>
      <c r="AC30" s="107"/>
      <c r="AD30" s="107"/>
      <c r="AE30" s="107"/>
      <c r="AF30" s="108"/>
    </row>
    <row r="31" spans="1:32" ht="12.75" customHeight="1">
      <c r="A31" s="106"/>
      <c r="B31" s="107"/>
      <c r="C31" s="107"/>
      <c r="D31" s="107"/>
      <c r="E31" s="107"/>
      <c r="F31" s="107"/>
      <c r="G31" s="107"/>
      <c r="H31" s="107"/>
      <c r="I31" s="107"/>
      <c r="J31" s="107"/>
      <c r="K31" s="107"/>
      <c r="L31" s="107"/>
      <c r="M31" s="107"/>
      <c r="N31" s="107"/>
      <c r="O31" s="107"/>
      <c r="P31" s="107"/>
      <c r="Q31" s="107"/>
      <c r="R31" s="107"/>
      <c r="S31" s="107"/>
      <c r="T31" s="107"/>
      <c r="U31" s="107"/>
      <c r="V31" s="107"/>
      <c r="W31" s="107"/>
      <c r="X31" s="107"/>
      <c r="Y31" s="107"/>
      <c r="Z31" s="107"/>
      <c r="AA31" s="107"/>
      <c r="AB31" s="107"/>
      <c r="AC31" s="107"/>
      <c r="AD31" s="107"/>
      <c r="AE31" s="107"/>
      <c r="AF31" s="108"/>
    </row>
    <row r="32" spans="1:32" ht="12.75" customHeight="1">
      <c r="A32" s="106"/>
      <c r="B32" s="107"/>
      <c r="C32" s="107"/>
      <c r="D32" s="107"/>
      <c r="E32" s="107"/>
      <c r="F32" s="107"/>
      <c r="G32" s="107"/>
      <c r="H32" s="107"/>
      <c r="I32" s="107"/>
      <c r="J32" s="107"/>
      <c r="K32" s="107"/>
      <c r="L32" s="107"/>
      <c r="M32" s="107"/>
      <c r="N32" s="107"/>
      <c r="O32" s="107"/>
      <c r="P32" s="107"/>
      <c r="Q32" s="107"/>
      <c r="R32" s="107"/>
      <c r="S32" s="107"/>
      <c r="T32" s="107"/>
      <c r="U32" s="107"/>
      <c r="V32" s="107"/>
      <c r="W32" s="107"/>
      <c r="X32" s="107"/>
      <c r="Y32" s="107"/>
      <c r="Z32" s="107"/>
      <c r="AA32" s="107"/>
      <c r="AB32" s="107"/>
      <c r="AC32" s="107"/>
      <c r="AD32" s="107"/>
      <c r="AE32" s="107"/>
      <c r="AF32" s="108"/>
    </row>
    <row r="33" spans="1:32" ht="12.75" customHeight="1">
      <c r="A33" s="106"/>
      <c r="B33" s="107"/>
      <c r="C33" s="107"/>
      <c r="D33" s="107"/>
      <c r="E33" s="107"/>
      <c r="F33" s="107"/>
      <c r="G33" s="107"/>
      <c r="H33" s="107"/>
      <c r="I33" s="107"/>
      <c r="J33" s="107"/>
      <c r="K33" s="107"/>
      <c r="L33" s="107"/>
      <c r="M33" s="107"/>
      <c r="N33" s="107"/>
      <c r="O33" s="107"/>
      <c r="P33" s="107"/>
      <c r="Q33" s="107"/>
      <c r="R33" s="107"/>
      <c r="S33" s="107"/>
      <c r="T33" s="107"/>
      <c r="U33" s="107"/>
      <c r="V33" s="107"/>
      <c r="W33" s="107"/>
      <c r="X33" s="107"/>
      <c r="Y33" s="107"/>
      <c r="Z33" s="107"/>
      <c r="AA33" s="107"/>
      <c r="AB33" s="107"/>
      <c r="AC33" s="107"/>
      <c r="AD33" s="107"/>
      <c r="AE33" s="107"/>
      <c r="AF33" s="108"/>
    </row>
    <row r="34" spans="1:32" ht="12.75" customHeight="1">
      <c r="A34" s="106"/>
      <c r="B34" s="107"/>
      <c r="C34" s="107"/>
      <c r="D34" s="107"/>
      <c r="E34" s="107"/>
      <c r="F34" s="107"/>
      <c r="G34" s="107"/>
      <c r="H34" s="107"/>
      <c r="I34" s="107"/>
      <c r="J34" s="107"/>
      <c r="K34" s="107"/>
      <c r="L34" s="107"/>
      <c r="M34" s="107"/>
      <c r="N34" s="107"/>
      <c r="O34" s="107"/>
      <c r="P34" s="107"/>
      <c r="Q34" s="107"/>
      <c r="R34" s="107"/>
      <c r="S34" s="107"/>
      <c r="T34" s="107"/>
      <c r="U34" s="107"/>
      <c r="V34" s="107"/>
      <c r="W34" s="107"/>
      <c r="X34" s="107"/>
      <c r="Y34" s="107"/>
      <c r="Z34" s="107"/>
      <c r="AA34" s="107"/>
      <c r="AB34" s="107"/>
      <c r="AC34" s="107"/>
      <c r="AD34" s="107"/>
      <c r="AE34" s="107"/>
      <c r="AF34" s="108"/>
    </row>
    <row r="35" spans="1:32" ht="12.75" customHeight="1">
      <c r="A35" s="106"/>
      <c r="B35" s="107"/>
      <c r="C35" s="107"/>
      <c r="D35" s="107"/>
      <c r="E35" s="107"/>
      <c r="F35" s="107"/>
      <c r="G35" s="107"/>
      <c r="H35" s="107"/>
      <c r="I35" s="107"/>
      <c r="J35" s="107"/>
      <c r="K35" s="107"/>
      <c r="L35" s="107"/>
      <c r="M35" s="107"/>
      <c r="N35" s="107"/>
      <c r="O35" s="107"/>
      <c r="P35" s="107"/>
      <c r="Q35" s="107"/>
      <c r="R35" s="107"/>
      <c r="S35" s="107"/>
      <c r="T35" s="107"/>
      <c r="U35" s="107"/>
      <c r="V35" s="107"/>
      <c r="W35" s="107"/>
      <c r="X35" s="107"/>
      <c r="Y35" s="107"/>
      <c r="Z35" s="107"/>
      <c r="AA35" s="107"/>
      <c r="AB35" s="107"/>
      <c r="AC35" s="107"/>
      <c r="AD35" s="107"/>
      <c r="AE35" s="107"/>
      <c r="AF35" s="108"/>
    </row>
    <row r="36" spans="1:32" ht="12.75" customHeight="1">
      <c r="A36" s="106"/>
      <c r="B36" s="107"/>
      <c r="C36" s="107"/>
      <c r="D36" s="107"/>
      <c r="E36" s="107"/>
      <c r="F36" s="107"/>
      <c r="G36" s="107"/>
      <c r="H36" s="107"/>
      <c r="I36" s="107"/>
      <c r="J36" s="107"/>
      <c r="K36" s="107"/>
      <c r="L36" s="107"/>
      <c r="M36" s="107"/>
      <c r="N36" s="107"/>
      <c r="O36" s="107"/>
      <c r="P36" s="107"/>
      <c r="Q36" s="107"/>
      <c r="R36" s="107"/>
      <c r="S36" s="107"/>
      <c r="T36" s="107"/>
      <c r="U36" s="107"/>
      <c r="V36" s="107"/>
      <c r="W36" s="107"/>
      <c r="X36" s="107"/>
      <c r="Y36" s="107"/>
      <c r="Z36" s="107"/>
      <c r="AA36" s="107"/>
      <c r="AB36" s="107"/>
      <c r="AC36" s="107"/>
      <c r="AD36" s="107"/>
      <c r="AE36" s="107"/>
      <c r="AF36" s="108"/>
    </row>
    <row r="37" spans="1:32" ht="12.75" customHeight="1">
      <c r="A37" s="106"/>
      <c r="B37" s="107"/>
      <c r="C37" s="107"/>
      <c r="D37" s="107"/>
      <c r="E37" s="107"/>
      <c r="F37" s="107"/>
      <c r="G37" s="107"/>
      <c r="H37" s="107"/>
      <c r="I37" s="107"/>
      <c r="J37" s="107"/>
      <c r="K37" s="107"/>
      <c r="L37" s="107"/>
      <c r="M37" s="107"/>
      <c r="N37" s="107"/>
      <c r="O37" s="107"/>
      <c r="P37" s="107"/>
      <c r="Q37" s="107"/>
      <c r="R37" s="107"/>
      <c r="S37" s="107"/>
      <c r="T37" s="107"/>
      <c r="U37" s="107"/>
      <c r="V37" s="107"/>
      <c r="W37" s="107"/>
      <c r="X37" s="107"/>
      <c r="Y37" s="107"/>
      <c r="Z37" s="107"/>
      <c r="AA37" s="107"/>
      <c r="AB37" s="107"/>
      <c r="AC37" s="107"/>
      <c r="AD37" s="107"/>
      <c r="AE37" s="107"/>
      <c r="AF37" s="108"/>
    </row>
    <row r="38" spans="1:32" ht="12.75" customHeight="1">
      <c r="A38" s="106"/>
      <c r="B38" s="107"/>
      <c r="C38" s="107"/>
      <c r="D38" s="107"/>
      <c r="E38" s="107"/>
      <c r="F38" s="107"/>
      <c r="G38" s="107"/>
      <c r="H38" s="107"/>
      <c r="I38" s="107"/>
      <c r="J38" s="107"/>
      <c r="K38" s="107"/>
      <c r="L38" s="107"/>
      <c r="M38" s="107"/>
      <c r="N38" s="107"/>
      <c r="O38" s="107"/>
      <c r="P38" s="107"/>
      <c r="Q38" s="107"/>
      <c r="R38" s="107"/>
      <c r="S38" s="107"/>
      <c r="T38" s="107"/>
      <c r="U38" s="107"/>
      <c r="V38" s="107"/>
      <c r="W38" s="107"/>
      <c r="X38" s="107"/>
      <c r="Y38" s="107"/>
      <c r="Z38" s="107"/>
      <c r="AA38" s="107"/>
      <c r="AB38" s="107"/>
      <c r="AC38" s="107"/>
      <c r="AD38" s="107"/>
      <c r="AE38" s="107"/>
      <c r="AF38" s="108"/>
    </row>
    <row r="39" spans="1:32" ht="12.75" customHeight="1">
      <c r="A39" s="106"/>
      <c r="B39" s="107"/>
      <c r="C39" s="107"/>
      <c r="D39" s="107"/>
      <c r="E39" s="107"/>
      <c r="F39" s="107"/>
      <c r="G39" s="107"/>
      <c r="H39" s="107"/>
      <c r="I39" s="107"/>
      <c r="J39" s="107"/>
      <c r="K39" s="107"/>
      <c r="L39" s="107"/>
      <c r="M39" s="107"/>
      <c r="N39" s="107"/>
      <c r="O39" s="107"/>
      <c r="P39" s="107"/>
      <c r="Q39" s="107"/>
      <c r="R39" s="107"/>
      <c r="S39" s="107"/>
      <c r="T39" s="107"/>
      <c r="U39" s="107"/>
      <c r="V39" s="107"/>
      <c r="W39" s="107"/>
      <c r="X39" s="107"/>
      <c r="Y39" s="107"/>
      <c r="Z39" s="107"/>
      <c r="AA39" s="107"/>
      <c r="AB39" s="107"/>
      <c r="AC39" s="107"/>
      <c r="AD39" s="107"/>
      <c r="AE39" s="107"/>
      <c r="AF39" s="108"/>
    </row>
    <row r="40" spans="1:32" ht="12.75" customHeight="1">
      <c r="A40" s="106"/>
      <c r="B40" s="107"/>
      <c r="C40" s="107"/>
      <c r="D40" s="107"/>
      <c r="E40" s="107"/>
      <c r="F40" s="107"/>
      <c r="G40" s="107"/>
      <c r="H40" s="107"/>
      <c r="I40" s="107"/>
      <c r="J40" s="107"/>
      <c r="K40" s="107"/>
      <c r="L40" s="107"/>
      <c r="M40" s="107"/>
      <c r="N40" s="107"/>
      <c r="O40" s="107"/>
      <c r="P40" s="107"/>
      <c r="Q40" s="107"/>
      <c r="R40" s="107"/>
      <c r="S40" s="107"/>
      <c r="T40" s="107"/>
      <c r="U40" s="107"/>
      <c r="V40" s="107"/>
      <c r="W40" s="107"/>
      <c r="X40" s="107"/>
      <c r="Y40" s="107"/>
      <c r="Z40" s="107"/>
      <c r="AA40" s="107"/>
      <c r="AB40" s="107"/>
      <c r="AC40" s="107"/>
      <c r="AD40" s="107"/>
      <c r="AE40" s="107"/>
      <c r="AF40" s="108"/>
    </row>
    <row r="41" spans="1:32" ht="12.75" customHeight="1">
      <c r="A41" s="106"/>
      <c r="B41" s="107"/>
      <c r="C41" s="107"/>
      <c r="D41" s="107"/>
      <c r="E41" s="107"/>
      <c r="F41" s="107"/>
      <c r="G41" s="107"/>
      <c r="H41" s="107"/>
      <c r="I41" s="107"/>
      <c r="J41" s="107"/>
      <c r="K41" s="107"/>
      <c r="L41" s="107"/>
      <c r="M41" s="107"/>
      <c r="N41" s="107"/>
      <c r="O41" s="107"/>
      <c r="P41" s="107"/>
      <c r="Q41" s="107"/>
      <c r="R41" s="107"/>
      <c r="S41" s="107"/>
      <c r="T41" s="107"/>
      <c r="U41" s="107"/>
      <c r="V41" s="107"/>
      <c r="W41" s="107"/>
      <c r="X41" s="107"/>
      <c r="Y41" s="107"/>
      <c r="Z41" s="107"/>
      <c r="AA41" s="107"/>
      <c r="AB41" s="107"/>
      <c r="AC41" s="107"/>
      <c r="AD41" s="107"/>
      <c r="AE41" s="107"/>
      <c r="AF41" s="108"/>
    </row>
    <row r="42" spans="1:32" ht="12.75" customHeight="1">
      <c r="A42" s="106"/>
      <c r="B42" s="107"/>
      <c r="C42" s="107"/>
      <c r="D42" s="107"/>
      <c r="E42" s="107"/>
      <c r="F42" s="107"/>
      <c r="G42" s="107"/>
      <c r="H42" s="107"/>
      <c r="I42" s="107"/>
      <c r="J42" s="107"/>
      <c r="K42" s="107"/>
      <c r="L42" s="107"/>
      <c r="M42" s="107"/>
      <c r="N42" s="107"/>
      <c r="O42" s="107"/>
      <c r="P42" s="107"/>
      <c r="Q42" s="107"/>
      <c r="R42" s="107"/>
      <c r="S42" s="107"/>
      <c r="T42" s="107"/>
      <c r="U42" s="107"/>
      <c r="V42" s="107"/>
      <c r="W42" s="107"/>
      <c r="X42" s="107"/>
      <c r="Y42" s="107"/>
      <c r="Z42" s="107"/>
      <c r="AA42" s="107"/>
      <c r="AB42" s="107"/>
      <c r="AC42" s="107"/>
      <c r="AD42" s="107"/>
      <c r="AE42" s="107"/>
      <c r="AF42" s="108"/>
    </row>
    <row r="43" spans="1:32" ht="12.75" customHeight="1">
      <c r="A43" s="106"/>
      <c r="B43" s="107"/>
      <c r="C43" s="107"/>
      <c r="D43" s="107"/>
      <c r="E43" s="107"/>
      <c r="F43" s="107"/>
      <c r="G43" s="107"/>
      <c r="H43" s="107"/>
      <c r="I43" s="107"/>
      <c r="J43" s="107"/>
      <c r="K43" s="107"/>
      <c r="L43" s="107"/>
      <c r="M43" s="107"/>
      <c r="N43" s="107"/>
      <c r="O43" s="107"/>
      <c r="P43" s="107"/>
      <c r="Q43" s="107"/>
      <c r="R43" s="107"/>
      <c r="S43" s="107"/>
      <c r="T43" s="107"/>
      <c r="U43" s="107"/>
      <c r="V43" s="107"/>
      <c r="W43" s="107"/>
      <c r="X43" s="107"/>
      <c r="Y43" s="107"/>
      <c r="Z43" s="107"/>
      <c r="AA43" s="107"/>
      <c r="AB43" s="107"/>
      <c r="AC43" s="107"/>
      <c r="AD43" s="107"/>
      <c r="AE43" s="107"/>
      <c r="AF43" s="108"/>
    </row>
    <row r="44" spans="1:32" ht="12.75" customHeight="1">
      <c r="A44" s="106"/>
      <c r="B44" s="107"/>
      <c r="C44" s="107"/>
      <c r="D44" s="107"/>
      <c r="E44" s="107"/>
      <c r="F44" s="107"/>
      <c r="G44" s="107"/>
      <c r="H44" s="107"/>
      <c r="I44" s="107"/>
      <c r="J44" s="107"/>
      <c r="K44" s="107"/>
      <c r="L44" s="107"/>
      <c r="M44" s="107"/>
      <c r="N44" s="107"/>
      <c r="O44" s="107"/>
      <c r="P44" s="107"/>
      <c r="Q44" s="107"/>
      <c r="R44" s="107"/>
      <c r="S44" s="107"/>
      <c r="T44" s="107"/>
      <c r="U44" s="107"/>
      <c r="V44" s="107"/>
      <c r="W44" s="107"/>
      <c r="X44" s="107"/>
      <c r="Y44" s="107"/>
      <c r="Z44" s="107"/>
      <c r="AA44" s="107"/>
      <c r="AB44" s="107"/>
      <c r="AC44" s="107"/>
      <c r="AD44" s="107"/>
      <c r="AE44" s="107"/>
      <c r="AF44" s="108"/>
    </row>
    <row r="45" spans="1:32" ht="12.75" customHeight="1">
      <c r="A45" s="106"/>
      <c r="B45" s="107"/>
      <c r="C45" s="107"/>
      <c r="D45" s="107"/>
      <c r="E45" s="107"/>
      <c r="F45" s="107"/>
      <c r="G45" s="107"/>
      <c r="H45" s="107"/>
      <c r="I45" s="107"/>
      <c r="J45" s="107"/>
      <c r="K45" s="107"/>
      <c r="L45" s="107"/>
      <c r="M45" s="107"/>
      <c r="N45" s="107"/>
      <c r="O45" s="107"/>
      <c r="P45" s="107"/>
      <c r="Q45" s="107"/>
      <c r="R45" s="107"/>
      <c r="S45" s="107"/>
      <c r="T45" s="107"/>
      <c r="U45" s="107"/>
      <c r="V45" s="107"/>
      <c r="W45" s="107"/>
      <c r="X45" s="107"/>
      <c r="Y45" s="107"/>
      <c r="Z45" s="107"/>
      <c r="AA45" s="107"/>
      <c r="AB45" s="107"/>
      <c r="AC45" s="107"/>
      <c r="AD45" s="107"/>
      <c r="AE45" s="107"/>
      <c r="AF45" s="108"/>
    </row>
    <row r="46" spans="1:32" ht="12.75" customHeight="1">
      <c r="A46" s="106"/>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8"/>
    </row>
    <row r="47" spans="1:32" ht="12.75" customHeight="1">
      <c r="A47" s="106"/>
      <c r="B47" s="107"/>
      <c r="C47" s="107"/>
      <c r="D47" s="107"/>
      <c r="E47" s="107"/>
      <c r="F47" s="107"/>
      <c r="G47" s="107"/>
      <c r="H47" s="107"/>
      <c r="I47" s="107"/>
      <c r="J47" s="107"/>
      <c r="K47" s="107"/>
      <c r="L47" s="107"/>
      <c r="M47" s="107"/>
      <c r="N47" s="107"/>
      <c r="O47" s="107"/>
      <c r="P47" s="107"/>
      <c r="Q47" s="107"/>
      <c r="R47" s="107"/>
      <c r="S47" s="107"/>
      <c r="T47" s="107"/>
      <c r="U47" s="107"/>
      <c r="V47" s="107"/>
      <c r="W47" s="107"/>
      <c r="X47" s="107"/>
      <c r="Y47" s="107"/>
      <c r="Z47" s="107"/>
      <c r="AA47" s="107"/>
      <c r="AB47" s="107"/>
      <c r="AC47" s="107"/>
      <c r="AD47" s="107"/>
      <c r="AE47" s="107"/>
      <c r="AF47" s="108"/>
    </row>
    <row r="48" spans="1:32" ht="12.75" customHeight="1">
      <c r="A48" s="106"/>
      <c r="B48" s="107"/>
      <c r="C48" s="107"/>
      <c r="D48" s="107"/>
      <c r="E48" s="107"/>
      <c r="F48" s="107"/>
      <c r="G48" s="107"/>
      <c r="H48" s="107"/>
      <c r="I48" s="107"/>
      <c r="J48" s="107"/>
      <c r="K48" s="107"/>
      <c r="L48" s="107"/>
      <c r="M48" s="107"/>
      <c r="N48" s="107"/>
      <c r="O48" s="107"/>
      <c r="P48" s="107"/>
      <c r="Q48" s="107"/>
      <c r="R48" s="107"/>
      <c r="S48" s="107"/>
      <c r="T48" s="107"/>
      <c r="U48" s="107"/>
      <c r="V48" s="107"/>
      <c r="W48" s="107"/>
      <c r="X48" s="107"/>
      <c r="Y48" s="107"/>
      <c r="Z48" s="107"/>
      <c r="AA48" s="107"/>
      <c r="AB48" s="107"/>
      <c r="AC48" s="107"/>
      <c r="AD48" s="107"/>
      <c r="AE48" s="107"/>
      <c r="AF48" s="108"/>
    </row>
    <row r="49" spans="1:32" ht="16.5" customHeight="1">
      <c r="A49" s="109"/>
      <c r="B49" s="110"/>
      <c r="C49" s="110"/>
      <c r="D49" s="110"/>
      <c r="E49" s="110"/>
      <c r="F49" s="110"/>
      <c r="G49" s="110"/>
      <c r="H49" s="110"/>
      <c r="I49" s="110"/>
      <c r="J49" s="110"/>
      <c r="K49" s="110"/>
      <c r="L49" s="110"/>
      <c r="M49" s="110"/>
      <c r="N49" s="110"/>
      <c r="O49" s="110"/>
      <c r="P49" s="110"/>
      <c r="Q49" s="110"/>
      <c r="R49" s="110"/>
      <c r="S49" s="110"/>
      <c r="T49" s="110"/>
      <c r="U49" s="110"/>
      <c r="V49" s="110"/>
      <c r="W49" s="110"/>
      <c r="X49" s="110"/>
      <c r="Y49" s="110"/>
      <c r="Z49" s="110"/>
      <c r="AA49" s="110"/>
      <c r="AB49" s="110"/>
      <c r="AC49" s="110"/>
      <c r="AD49" s="110"/>
      <c r="AE49" s="110"/>
      <c r="AF49" s="111"/>
    </row>
    <row r="50" spans="1:32" ht="15" customHeight="1">
      <c r="A50" s="112" t="s">
        <v>391</v>
      </c>
      <c r="B50" s="113"/>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4"/>
    </row>
  </sheetData>
  <sheetProtection sheet="1" formatRows="0"/>
  <mergeCells count="37">
    <mergeCell ref="X5:AF6"/>
    <mergeCell ref="D3:E6"/>
    <mergeCell ref="Q17:X17"/>
    <mergeCell ref="F11:W14"/>
    <mergeCell ref="F3:W6"/>
    <mergeCell ref="A18:AF18"/>
    <mergeCell ref="A15:E15"/>
    <mergeCell ref="F15:AF15"/>
    <mergeCell ref="A17:D17"/>
    <mergeCell ref="E17:L17"/>
    <mergeCell ref="F7:W10"/>
    <mergeCell ref="X7:AF8"/>
    <mergeCell ref="X9:AF10"/>
    <mergeCell ref="X11:AF12"/>
    <mergeCell ref="D7:E10"/>
    <mergeCell ref="A1:AF1"/>
    <mergeCell ref="A2:C2"/>
    <mergeCell ref="D2:E2"/>
    <mergeCell ref="F2:W2"/>
    <mergeCell ref="X2:AF2"/>
    <mergeCell ref="Y17:AB17"/>
    <mergeCell ref="Q16:X16"/>
    <mergeCell ref="A16:D16"/>
    <mergeCell ref="Y16:AB16"/>
    <mergeCell ref="D11:E14"/>
    <mergeCell ref="E16:L16"/>
    <mergeCell ref="M17:P17"/>
    <mergeCell ref="A20:AF49"/>
    <mergeCell ref="A50:AF50"/>
    <mergeCell ref="AC16:AF17"/>
    <mergeCell ref="M16:P16"/>
    <mergeCell ref="X3:AF4"/>
    <mergeCell ref="X13:AF14"/>
    <mergeCell ref="A19:AF19"/>
    <mergeCell ref="A3:C6"/>
    <mergeCell ref="A7:C10"/>
    <mergeCell ref="A11:C14"/>
  </mergeCells>
  <conditionalFormatting sqref="F3">
    <cfRule type="expression" priority="28" dxfId="10" stopIfTrue="1">
      <formula>$F$3="Please confirm the No. you enter."</formula>
    </cfRule>
  </conditionalFormatting>
  <conditionalFormatting sqref="F7">
    <cfRule type="expression" priority="27" dxfId="10" stopIfTrue="1">
      <formula>$F$7="Please confirm the No. you enter."</formula>
    </cfRule>
  </conditionalFormatting>
  <conditionalFormatting sqref="F11:W14">
    <cfRule type="expression" priority="26" dxfId="10" stopIfTrue="1">
      <formula>$F$11="Please confirm the No. you enter."</formula>
    </cfRule>
  </conditionalFormatting>
  <conditionalFormatting sqref="F15:AF15">
    <cfRule type="expression" priority="3" dxfId="11" stopIfTrue="1">
      <formula>$F$15="The internship period should be more than 60 days."</formula>
    </cfRule>
    <cfRule type="expression" priority="6" dxfId="11" stopIfTrue="1">
      <formula>$F$15="Please correct the duration to be the period within 180 days."</formula>
    </cfRule>
    <cfRule type="expression" priority="7" dxfId="12" stopIfTrue="1">
      <formula>$F$15="Error: please correct the duration you enter."</formula>
    </cfRule>
    <cfRule type="expression" priority="8" dxfId="13" stopIfTrue="1">
      <formula>$F$15="Please do not leave [From] blank."</formula>
    </cfRule>
    <cfRule type="expression" priority="9" dxfId="13" stopIfTrue="1">
      <formula>$F$15="Please do not leave [To] blank."</formula>
    </cfRule>
    <cfRule type="expression" priority="10" dxfId="13" stopIfTrue="1">
      <formula>$F$15="Please do not leave [From] and [To] blank."</formula>
    </cfRule>
  </conditionalFormatting>
  <conditionalFormatting sqref="AC16:AF17">
    <cfRule type="expression" priority="1" dxfId="10" stopIfTrue="1">
      <formula>$AC$16&gt;180</formula>
    </cfRule>
    <cfRule type="expression" priority="2" dxfId="10" stopIfTrue="1">
      <formula>$AC$16&lt;60</formula>
    </cfRule>
  </conditionalFormatting>
  <dataValidations count="3">
    <dataValidation type="date" allowBlank="1" showInputMessage="1" showErrorMessage="1" errorTitle="Format error" error="Please enter the date &quot;yyyy/mm/dd&quot; format." sqref="Q16:X16">
      <formula1>42736</formula1>
      <formula2>45383</formula2>
    </dataValidation>
    <dataValidation allowBlank="1" showInputMessage="1" showErrorMessage="1" errorTitle="Duration error" error="Please confirm the duration you apply." sqref="AC16:AF17"/>
    <dataValidation type="date" allowBlank="1" showInputMessage="1" showErrorMessage="1" errorTitle="Format error" error="Please enter the date &quot;yyyy/mm/dd&quot; format." sqref="E16:L16">
      <formula1>42736</formula1>
      <formula2>45383</formula2>
    </dataValidation>
  </dataValidations>
  <printOptions/>
  <pageMargins left="0.7" right="0.7" top="0.75" bottom="0.75" header="0.3" footer="0.3"/>
  <pageSetup fitToHeight="0" fitToWidth="1"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B2:D8"/>
  <sheetViews>
    <sheetView zoomScalePageLayoutView="0" workbookViewId="0" topLeftCell="A1">
      <selection activeCell="D3" sqref="D3:E6"/>
    </sheetView>
  </sheetViews>
  <sheetFormatPr defaultColWidth="8.88671875" defaultRowHeight="18.75"/>
  <cols>
    <col min="3" max="3" width="63.88671875" style="0" customWidth="1"/>
  </cols>
  <sheetData>
    <row r="2" spans="2:4" ht="17.25">
      <c r="B2" s="2" t="s">
        <v>122</v>
      </c>
      <c r="C2" s="2" t="s">
        <v>123</v>
      </c>
      <c r="D2" s="2" t="s">
        <v>138</v>
      </c>
    </row>
    <row r="3" spans="2:4" ht="17.25">
      <c r="B3" s="3">
        <v>101</v>
      </c>
      <c r="C3" s="2" t="s">
        <v>405</v>
      </c>
      <c r="D3" s="4" t="s">
        <v>133</v>
      </c>
    </row>
    <row r="4" spans="2:4" ht="17.25">
      <c r="B4" s="3">
        <v>102</v>
      </c>
      <c r="C4" s="2" t="s">
        <v>406</v>
      </c>
      <c r="D4" s="4" t="s">
        <v>134</v>
      </c>
    </row>
    <row r="5" spans="2:4" ht="17.25">
      <c r="B5" s="3">
        <v>103</v>
      </c>
      <c r="C5" s="2" t="s">
        <v>407</v>
      </c>
      <c r="D5" s="4" t="s">
        <v>135</v>
      </c>
    </row>
    <row r="6" spans="2:4" ht="17.25">
      <c r="B6" s="3">
        <v>104</v>
      </c>
      <c r="C6" s="2" t="s">
        <v>139</v>
      </c>
      <c r="D6" s="4" t="s">
        <v>137</v>
      </c>
    </row>
    <row r="7" spans="2:4" ht="17.25">
      <c r="B7" s="3">
        <v>105</v>
      </c>
      <c r="C7" s="2" t="s">
        <v>140</v>
      </c>
      <c r="D7" s="4" t="s">
        <v>136</v>
      </c>
    </row>
    <row r="8" spans="2:4" ht="17.25">
      <c r="B8" s="3">
        <v>106</v>
      </c>
      <c r="C8" s="2" t="s">
        <v>390</v>
      </c>
      <c r="D8" s="4" t="s">
        <v>388</v>
      </c>
    </row>
  </sheetData>
  <sheetProtection/>
  <printOptions/>
  <pageMargins left="0.7" right="0.7" top="0.75" bottom="0.75" header="0.3" footer="0.3"/>
  <pageSetup fitToHeight="1" fitToWidth="1" horizontalDpi="600" verticalDpi="600" orientation="portrait" paperSize="9" scale="79" r:id="rId1"/>
</worksheet>
</file>

<file path=xl/worksheets/sheet4.xml><?xml version="1.0" encoding="utf-8"?>
<worksheet xmlns="http://schemas.openxmlformats.org/spreadsheetml/2006/main" xmlns:r="http://schemas.openxmlformats.org/officeDocument/2006/relationships">
  <dimension ref="A1:O108"/>
  <sheetViews>
    <sheetView zoomScale="40" zoomScaleNormal="40" zoomScalePageLayoutView="0" workbookViewId="0" topLeftCell="A1">
      <pane ySplit="1" topLeftCell="A73" activePane="bottomLeft" state="frozen"/>
      <selection pane="topLeft" activeCell="D3" sqref="D3:E6"/>
      <selection pane="bottomLeft" activeCell="Q101" sqref="Q101"/>
    </sheetView>
  </sheetViews>
  <sheetFormatPr defaultColWidth="7.10546875" defaultRowHeight="57.75" customHeight="1"/>
  <cols>
    <col min="1" max="1" width="5.21484375" style="12" customWidth="1"/>
    <col min="2" max="2" width="51.6640625" style="30" customWidth="1"/>
    <col min="3" max="3" width="30.88671875" style="13" customWidth="1"/>
    <col min="4" max="4" width="30.10546875" style="13" customWidth="1"/>
    <col min="5" max="5" width="29.77734375" style="14" customWidth="1"/>
    <col min="6" max="6" width="43.3359375" style="15" customWidth="1"/>
    <col min="7" max="7" width="11.21484375" style="15" customWidth="1"/>
    <col min="8" max="8" width="28.21484375" style="16" customWidth="1"/>
    <col min="9" max="9" width="8.88671875" style="12" customWidth="1"/>
    <col min="10" max="10" width="43.4453125" style="17" customWidth="1"/>
    <col min="11" max="11" width="0.10546875" style="17" hidden="1" customWidth="1"/>
    <col min="12" max="12" width="7.10546875" style="17" hidden="1" customWidth="1"/>
    <col min="13" max="13" width="0.10546875" style="17" hidden="1" customWidth="1"/>
    <col min="14" max="14" width="7.10546875" style="17" hidden="1" customWidth="1"/>
    <col min="15" max="15" width="7.10546875" style="27" customWidth="1"/>
    <col min="16" max="16384" width="7.10546875" style="17" customWidth="1"/>
  </cols>
  <sheetData>
    <row r="1" spans="1:15" s="22" customFormat="1" ht="64.5" customHeight="1">
      <c r="A1" s="18" t="s">
        <v>423</v>
      </c>
      <c r="B1" s="19" t="s">
        <v>424</v>
      </c>
      <c r="C1" s="20" t="s">
        <v>425</v>
      </c>
      <c r="D1" s="20" t="s">
        <v>426</v>
      </c>
      <c r="E1" s="20" t="s">
        <v>427</v>
      </c>
      <c r="F1" s="20" t="s">
        <v>428</v>
      </c>
      <c r="G1" s="21" t="s">
        <v>429</v>
      </c>
      <c r="H1" s="20" t="s">
        <v>430</v>
      </c>
      <c r="I1" s="20" t="s">
        <v>431</v>
      </c>
      <c r="J1" s="20" t="s">
        <v>432</v>
      </c>
      <c r="O1" s="23"/>
    </row>
    <row r="2" spans="1:10" s="24" customFormat="1" ht="85.5" customHeight="1">
      <c r="A2" s="31">
        <v>1</v>
      </c>
      <c r="B2" s="32" t="s">
        <v>465</v>
      </c>
      <c r="C2" s="32" t="s">
        <v>466</v>
      </c>
      <c r="D2" s="33" t="s">
        <v>467</v>
      </c>
      <c r="E2" s="32" t="s">
        <v>468</v>
      </c>
      <c r="F2" s="32" t="s">
        <v>437</v>
      </c>
      <c r="G2" s="32" t="s">
        <v>469</v>
      </c>
      <c r="H2" s="34">
        <v>2</v>
      </c>
      <c r="I2" s="35" t="s">
        <v>470</v>
      </c>
      <c r="J2" s="36"/>
    </row>
    <row r="3" spans="1:10" s="24" customFormat="1" ht="85.5" customHeight="1">
      <c r="A3" s="31">
        <v>2</v>
      </c>
      <c r="B3" s="32" t="s">
        <v>465</v>
      </c>
      <c r="C3" s="32" t="s">
        <v>471</v>
      </c>
      <c r="D3" s="33" t="s">
        <v>467</v>
      </c>
      <c r="E3" s="32" t="s">
        <v>468</v>
      </c>
      <c r="F3" s="32" t="s">
        <v>437</v>
      </c>
      <c r="G3" s="32" t="s">
        <v>469</v>
      </c>
      <c r="H3" s="46"/>
      <c r="I3" s="35" t="s">
        <v>470</v>
      </c>
      <c r="J3" s="36"/>
    </row>
    <row r="4" spans="1:10" s="24" customFormat="1" ht="85.5" customHeight="1">
      <c r="A4" s="31">
        <v>3</v>
      </c>
      <c r="B4" s="32" t="s">
        <v>472</v>
      </c>
      <c r="C4" s="32" t="s">
        <v>473</v>
      </c>
      <c r="D4" s="33" t="s">
        <v>467</v>
      </c>
      <c r="E4" s="32" t="s">
        <v>468</v>
      </c>
      <c r="F4" s="32" t="s">
        <v>437</v>
      </c>
      <c r="G4" s="32" t="s">
        <v>469</v>
      </c>
      <c r="H4" s="46"/>
      <c r="I4" s="35" t="s">
        <v>470</v>
      </c>
      <c r="J4" s="36"/>
    </row>
    <row r="5" spans="1:10" s="24" customFormat="1" ht="85.5" customHeight="1">
      <c r="A5" s="31">
        <v>4</v>
      </c>
      <c r="B5" s="38" t="s">
        <v>474</v>
      </c>
      <c r="C5" s="36" t="s">
        <v>475</v>
      </c>
      <c r="D5" s="33" t="s">
        <v>476</v>
      </c>
      <c r="E5" s="32" t="s">
        <v>477</v>
      </c>
      <c r="F5" s="32" t="s">
        <v>436</v>
      </c>
      <c r="G5" s="32" t="s">
        <v>438</v>
      </c>
      <c r="H5" s="34">
        <v>4</v>
      </c>
      <c r="I5" s="32" t="s">
        <v>478</v>
      </c>
      <c r="J5" s="36" t="s">
        <v>479</v>
      </c>
    </row>
    <row r="6" spans="1:10" s="24" customFormat="1" ht="85.5" customHeight="1">
      <c r="A6" s="31">
        <v>5</v>
      </c>
      <c r="B6" s="38" t="s">
        <v>474</v>
      </c>
      <c r="C6" s="36" t="s">
        <v>480</v>
      </c>
      <c r="D6" s="33" t="s">
        <v>476</v>
      </c>
      <c r="E6" s="32" t="s">
        <v>477</v>
      </c>
      <c r="F6" s="32" t="s">
        <v>436</v>
      </c>
      <c r="G6" s="32" t="s">
        <v>438</v>
      </c>
      <c r="H6" s="46"/>
      <c r="I6" s="32" t="s">
        <v>478</v>
      </c>
      <c r="J6" s="36" t="s">
        <v>481</v>
      </c>
    </row>
    <row r="7" spans="1:10" s="24" customFormat="1" ht="85.5" customHeight="1">
      <c r="A7" s="31">
        <v>6</v>
      </c>
      <c r="B7" s="38" t="s">
        <v>433</v>
      </c>
      <c r="C7" s="36" t="s">
        <v>434</v>
      </c>
      <c r="D7" s="33" t="s">
        <v>476</v>
      </c>
      <c r="E7" s="32" t="s">
        <v>477</v>
      </c>
      <c r="F7" s="32" t="s">
        <v>436</v>
      </c>
      <c r="G7" s="32" t="s">
        <v>403</v>
      </c>
      <c r="H7" s="46"/>
      <c r="I7" s="32" t="s">
        <v>478</v>
      </c>
      <c r="J7" s="36" t="s">
        <v>482</v>
      </c>
    </row>
    <row r="8" spans="1:10" s="24" customFormat="1" ht="77.25" customHeight="1">
      <c r="A8" s="31">
        <v>7</v>
      </c>
      <c r="B8" s="38" t="s">
        <v>483</v>
      </c>
      <c r="C8" s="38" t="s">
        <v>484</v>
      </c>
      <c r="D8" s="33" t="s">
        <v>476</v>
      </c>
      <c r="E8" s="32" t="s">
        <v>477</v>
      </c>
      <c r="F8" s="32" t="s">
        <v>436</v>
      </c>
      <c r="G8" s="32" t="s">
        <v>438</v>
      </c>
      <c r="H8" s="46"/>
      <c r="I8" s="32" t="s">
        <v>478</v>
      </c>
      <c r="J8" s="36" t="s">
        <v>485</v>
      </c>
    </row>
    <row r="9" spans="1:10" s="24" customFormat="1" ht="70.5" customHeight="1">
      <c r="A9" s="31">
        <v>8</v>
      </c>
      <c r="B9" s="32" t="s">
        <v>486</v>
      </c>
      <c r="C9" s="32" t="s">
        <v>487</v>
      </c>
      <c r="D9" s="39"/>
      <c r="E9" s="38" t="s">
        <v>488</v>
      </c>
      <c r="F9" s="38" t="s">
        <v>747</v>
      </c>
      <c r="G9" s="32" t="s">
        <v>403</v>
      </c>
      <c r="H9" s="34">
        <v>3</v>
      </c>
      <c r="I9" s="32" t="s">
        <v>489</v>
      </c>
      <c r="J9" s="32" t="s">
        <v>490</v>
      </c>
    </row>
    <row r="10" spans="1:10" s="24" customFormat="1" ht="85.5" customHeight="1">
      <c r="A10" s="31">
        <v>9</v>
      </c>
      <c r="B10" s="32" t="s">
        <v>486</v>
      </c>
      <c r="C10" s="32" t="s">
        <v>491</v>
      </c>
      <c r="D10" s="39"/>
      <c r="E10" s="38" t="s">
        <v>488</v>
      </c>
      <c r="F10" s="38" t="s">
        <v>747</v>
      </c>
      <c r="G10" s="32" t="s">
        <v>403</v>
      </c>
      <c r="H10" s="46"/>
      <c r="I10" s="32" t="s">
        <v>489</v>
      </c>
      <c r="J10" s="32" t="s">
        <v>492</v>
      </c>
    </row>
    <row r="11" spans="1:10" s="24" customFormat="1" ht="85.5" customHeight="1">
      <c r="A11" s="31">
        <v>10</v>
      </c>
      <c r="B11" s="32" t="s">
        <v>493</v>
      </c>
      <c r="C11" s="32" t="s">
        <v>494</v>
      </c>
      <c r="D11" s="39"/>
      <c r="E11" s="38" t="s">
        <v>488</v>
      </c>
      <c r="F11" s="38" t="s">
        <v>747</v>
      </c>
      <c r="G11" s="32" t="s">
        <v>403</v>
      </c>
      <c r="H11" s="46"/>
      <c r="I11" s="32" t="s">
        <v>489</v>
      </c>
      <c r="J11" s="32" t="s">
        <v>495</v>
      </c>
    </row>
    <row r="12" spans="1:10" s="24" customFormat="1" ht="85.5" customHeight="1">
      <c r="A12" s="31">
        <v>11</v>
      </c>
      <c r="B12" s="32" t="s">
        <v>496</v>
      </c>
      <c r="C12" s="32" t="s">
        <v>497</v>
      </c>
      <c r="D12" s="33" t="s">
        <v>435</v>
      </c>
      <c r="E12" s="38" t="s">
        <v>748</v>
      </c>
      <c r="F12" s="38" t="s">
        <v>749</v>
      </c>
      <c r="G12" s="32" t="s">
        <v>402</v>
      </c>
      <c r="H12" s="34">
        <v>2</v>
      </c>
      <c r="I12" s="32" t="s">
        <v>498</v>
      </c>
      <c r="J12" s="32"/>
    </row>
    <row r="13" spans="1:10" s="24" customFormat="1" ht="85.5" customHeight="1">
      <c r="A13" s="31">
        <v>12</v>
      </c>
      <c r="B13" s="32" t="s">
        <v>496</v>
      </c>
      <c r="C13" s="32" t="s">
        <v>499</v>
      </c>
      <c r="D13" s="33" t="s">
        <v>435</v>
      </c>
      <c r="E13" s="38" t="s">
        <v>748</v>
      </c>
      <c r="F13" s="38" t="s">
        <v>749</v>
      </c>
      <c r="G13" s="32" t="s">
        <v>402</v>
      </c>
      <c r="H13" s="46"/>
      <c r="I13" s="32" t="s">
        <v>498</v>
      </c>
      <c r="J13" s="32"/>
    </row>
    <row r="14" spans="1:10" s="24" customFormat="1" ht="85.5" customHeight="1">
      <c r="A14" s="31">
        <v>13</v>
      </c>
      <c r="B14" s="32" t="s">
        <v>500</v>
      </c>
      <c r="C14" s="32" t="s">
        <v>501</v>
      </c>
      <c r="D14" s="33" t="s">
        <v>502</v>
      </c>
      <c r="E14" s="32" t="s">
        <v>503</v>
      </c>
      <c r="F14" s="32" t="s">
        <v>436</v>
      </c>
      <c r="G14" s="32" t="s">
        <v>403</v>
      </c>
      <c r="H14" s="34">
        <v>2</v>
      </c>
      <c r="I14" s="32" t="s">
        <v>504</v>
      </c>
      <c r="J14" s="32"/>
    </row>
    <row r="15" spans="1:10" s="24" customFormat="1" ht="85.5" customHeight="1">
      <c r="A15" s="31">
        <v>14</v>
      </c>
      <c r="B15" s="32" t="s">
        <v>505</v>
      </c>
      <c r="C15" s="32" t="s">
        <v>506</v>
      </c>
      <c r="D15" s="33" t="s">
        <v>507</v>
      </c>
      <c r="E15" s="38" t="s">
        <v>508</v>
      </c>
      <c r="F15" s="38" t="s">
        <v>747</v>
      </c>
      <c r="G15" s="32" t="s">
        <v>403</v>
      </c>
      <c r="H15" s="34">
        <v>3</v>
      </c>
      <c r="I15" s="40" t="s">
        <v>509</v>
      </c>
      <c r="J15" s="32"/>
    </row>
    <row r="16" spans="1:10" s="24" customFormat="1" ht="85.5" customHeight="1">
      <c r="A16" s="31">
        <v>15</v>
      </c>
      <c r="B16" s="32" t="s">
        <v>422</v>
      </c>
      <c r="C16" s="32" t="s">
        <v>510</v>
      </c>
      <c r="D16" s="32" t="s">
        <v>511</v>
      </c>
      <c r="E16" s="38" t="s">
        <v>508</v>
      </c>
      <c r="F16" s="38" t="s">
        <v>747</v>
      </c>
      <c r="G16" s="32" t="s">
        <v>403</v>
      </c>
      <c r="H16" s="46"/>
      <c r="I16" s="40" t="s">
        <v>509</v>
      </c>
      <c r="J16" s="32"/>
    </row>
    <row r="17" spans="1:10" s="24" customFormat="1" ht="70.5" customHeight="1">
      <c r="A17" s="31">
        <v>16</v>
      </c>
      <c r="B17" s="32" t="s">
        <v>512</v>
      </c>
      <c r="C17" s="32" t="s">
        <v>513</v>
      </c>
      <c r="D17" s="32" t="s">
        <v>511</v>
      </c>
      <c r="E17" s="38" t="s">
        <v>508</v>
      </c>
      <c r="F17" s="38" t="s">
        <v>747</v>
      </c>
      <c r="G17" s="32" t="s">
        <v>403</v>
      </c>
      <c r="H17" s="46"/>
      <c r="I17" s="40" t="s">
        <v>509</v>
      </c>
      <c r="J17" s="32"/>
    </row>
    <row r="18" spans="1:10" s="24" customFormat="1" ht="86.25" customHeight="1">
      <c r="A18" s="31">
        <v>17</v>
      </c>
      <c r="B18" s="32" t="s">
        <v>514</v>
      </c>
      <c r="C18" s="32" t="s">
        <v>515</v>
      </c>
      <c r="D18" s="33" t="s">
        <v>516</v>
      </c>
      <c r="E18" s="38" t="s">
        <v>517</v>
      </c>
      <c r="F18" s="38" t="s">
        <v>749</v>
      </c>
      <c r="G18" s="32" t="s">
        <v>403</v>
      </c>
      <c r="H18" s="34">
        <v>4</v>
      </c>
      <c r="I18" s="32" t="s">
        <v>518</v>
      </c>
      <c r="J18" s="32"/>
    </row>
    <row r="19" spans="1:10" s="24" customFormat="1" ht="84" customHeight="1">
      <c r="A19" s="31">
        <v>18</v>
      </c>
      <c r="B19" s="32" t="s">
        <v>514</v>
      </c>
      <c r="C19" s="32" t="s">
        <v>519</v>
      </c>
      <c r="D19" s="33" t="s">
        <v>516</v>
      </c>
      <c r="E19" s="38" t="s">
        <v>517</v>
      </c>
      <c r="F19" s="38" t="s">
        <v>749</v>
      </c>
      <c r="G19" s="32" t="s">
        <v>403</v>
      </c>
      <c r="H19" s="46"/>
      <c r="I19" s="32" t="s">
        <v>518</v>
      </c>
      <c r="J19" s="32"/>
    </row>
    <row r="20" spans="1:10" s="24" customFormat="1" ht="85.5" customHeight="1">
      <c r="A20" s="31">
        <v>19</v>
      </c>
      <c r="B20" s="32" t="s">
        <v>514</v>
      </c>
      <c r="C20" s="32" t="s">
        <v>520</v>
      </c>
      <c r="D20" s="33" t="s">
        <v>516</v>
      </c>
      <c r="E20" s="38" t="s">
        <v>517</v>
      </c>
      <c r="F20" s="38" t="s">
        <v>749</v>
      </c>
      <c r="G20" s="32" t="s">
        <v>403</v>
      </c>
      <c r="H20" s="46"/>
      <c r="I20" s="32" t="s">
        <v>518</v>
      </c>
      <c r="J20" s="32"/>
    </row>
    <row r="21" spans="1:10" s="24" customFormat="1" ht="85.5" customHeight="1">
      <c r="A21" s="31">
        <v>20</v>
      </c>
      <c r="B21" s="32" t="s">
        <v>514</v>
      </c>
      <c r="C21" s="32" t="s">
        <v>521</v>
      </c>
      <c r="D21" s="33" t="s">
        <v>516</v>
      </c>
      <c r="E21" s="38" t="s">
        <v>517</v>
      </c>
      <c r="F21" s="38" t="s">
        <v>749</v>
      </c>
      <c r="G21" s="32" t="s">
        <v>403</v>
      </c>
      <c r="H21" s="46"/>
      <c r="I21" s="32" t="s">
        <v>518</v>
      </c>
      <c r="J21" s="32"/>
    </row>
    <row r="22" spans="1:10" s="24" customFormat="1" ht="85.5" customHeight="1">
      <c r="A22" s="31">
        <v>21</v>
      </c>
      <c r="B22" s="32" t="s">
        <v>522</v>
      </c>
      <c r="C22" s="32" t="s">
        <v>523</v>
      </c>
      <c r="D22" s="33" t="s">
        <v>524</v>
      </c>
      <c r="E22" s="38" t="s">
        <v>525</v>
      </c>
      <c r="F22" s="38" t="s">
        <v>750</v>
      </c>
      <c r="G22" s="32" t="s">
        <v>403</v>
      </c>
      <c r="H22" s="34">
        <v>2</v>
      </c>
      <c r="I22" s="32" t="s">
        <v>526</v>
      </c>
      <c r="J22" s="32" t="s">
        <v>527</v>
      </c>
    </row>
    <row r="23" spans="1:10" s="25" customFormat="1" ht="69.75" customHeight="1">
      <c r="A23" s="31">
        <v>22</v>
      </c>
      <c r="B23" s="32" t="s">
        <v>528</v>
      </c>
      <c r="C23" s="32" t="s">
        <v>529</v>
      </c>
      <c r="D23" s="33" t="s">
        <v>524</v>
      </c>
      <c r="E23" s="38" t="s">
        <v>525</v>
      </c>
      <c r="F23" s="38" t="s">
        <v>750</v>
      </c>
      <c r="G23" s="32" t="s">
        <v>403</v>
      </c>
      <c r="H23" s="46"/>
      <c r="I23" s="32" t="s">
        <v>526</v>
      </c>
      <c r="J23" s="32" t="s">
        <v>530</v>
      </c>
    </row>
    <row r="24" spans="1:10" s="25" customFormat="1" ht="73.5" customHeight="1">
      <c r="A24" s="31">
        <v>23</v>
      </c>
      <c r="B24" s="32" t="s">
        <v>531</v>
      </c>
      <c r="C24" s="32" t="s">
        <v>532</v>
      </c>
      <c r="D24" s="33" t="s">
        <v>533</v>
      </c>
      <c r="E24" s="38" t="s">
        <v>534</v>
      </c>
      <c r="F24" s="38" t="s">
        <v>749</v>
      </c>
      <c r="G24" s="32" t="s">
        <v>403</v>
      </c>
      <c r="H24" s="34">
        <v>3</v>
      </c>
      <c r="I24" s="32" t="s">
        <v>478</v>
      </c>
      <c r="J24" s="32"/>
    </row>
    <row r="25" spans="1:10" s="25" customFormat="1" ht="72.75" customHeight="1">
      <c r="A25" s="31">
        <v>24</v>
      </c>
      <c r="B25" s="32" t="s">
        <v>535</v>
      </c>
      <c r="C25" s="32" t="s">
        <v>536</v>
      </c>
      <c r="D25" s="33" t="s">
        <v>537</v>
      </c>
      <c r="E25" s="38" t="s">
        <v>534</v>
      </c>
      <c r="F25" s="38" t="s">
        <v>749</v>
      </c>
      <c r="G25" s="32" t="s">
        <v>403</v>
      </c>
      <c r="H25" s="46"/>
      <c r="I25" s="32" t="s">
        <v>478</v>
      </c>
      <c r="J25" s="32"/>
    </row>
    <row r="26" spans="1:10" s="24" customFormat="1" ht="64.5" customHeight="1">
      <c r="A26" s="31">
        <v>25</v>
      </c>
      <c r="B26" s="32" t="s">
        <v>538</v>
      </c>
      <c r="C26" s="32" t="s">
        <v>539</v>
      </c>
      <c r="D26" s="33" t="s">
        <v>540</v>
      </c>
      <c r="E26" s="38" t="s">
        <v>541</v>
      </c>
      <c r="F26" s="38" t="s">
        <v>747</v>
      </c>
      <c r="G26" s="32" t="s">
        <v>403</v>
      </c>
      <c r="H26" s="34">
        <v>4</v>
      </c>
      <c r="I26" s="32" t="s">
        <v>478</v>
      </c>
      <c r="J26" s="32" t="s">
        <v>542</v>
      </c>
    </row>
    <row r="27" spans="1:10" s="24" customFormat="1" ht="61.5" customHeight="1">
      <c r="A27" s="31">
        <v>26</v>
      </c>
      <c r="B27" s="32" t="s">
        <v>543</v>
      </c>
      <c r="C27" s="32" t="s">
        <v>544</v>
      </c>
      <c r="D27" s="33" t="s">
        <v>540</v>
      </c>
      <c r="E27" s="38" t="s">
        <v>541</v>
      </c>
      <c r="F27" s="38" t="s">
        <v>747</v>
      </c>
      <c r="G27" s="32" t="s">
        <v>403</v>
      </c>
      <c r="H27" s="46"/>
      <c r="I27" s="32" t="s">
        <v>478</v>
      </c>
      <c r="J27" s="32" t="s">
        <v>545</v>
      </c>
    </row>
    <row r="28" spans="1:10" s="24" customFormat="1" ht="61.5" customHeight="1">
      <c r="A28" s="31">
        <v>27</v>
      </c>
      <c r="B28" s="32" t="s">
        <v>546</v>
      </c>
      <c r="C28" s="32" t="s">
        <v>547</v>
      </c>
      <c r="D28" s="33" t="s">
        <v>540</v>
      </c>
      <c r="E28" s="38" t="s">
        <v>541</v>
      </c>
      <c r="F28" s="38" t="s">
        <v>747</v>
      </c>
      <c r="G28" s="32" t="s">
        <v>403</v>
      </c>
      <c r="H28" s="46"/>
      <c r="I28" s="32" t="s">
        <v>478</v>
      </c>
      <c r="J28" s="32" t="s">
        <v>548</v>
      </c>
    </row>
    <row r="29" spans="1:10" s="24" customFormat="1" ht="61.5" customHeight="1">
      <c r="A29" s="31">
        <v>28</v>
      </c>
      <c r="B29" s="32" t="s">
        <v>549</v>
      </c>
      <c r="C29" s="32" t="s">
        <v>550</v>
      </c>
      <c r="D29" s="33" t="s">
        <v>540</v>
      </c>
      <c r="E29" s="38" t="s">
        <v>541</v>
      </c>
      <c r="F29" s="38" t="s">
        <v>747</v>
      </c>
      <c r="G29" s="32" t="s">
        <v>403</v>
      </c>
      <c r="H29" s="46"/>
      <c r="I29" s="32" t="s">
        <v>478</v>
      </c>
      <c r="J29" s="32" t="s">
        <v>551</v>
      </c>
    </row>
    <row r="30" spans="1:10" s="24" customFormat="1" ht="61.5" customHeight="1">
      <c r="A30" s="31">
        <v>29</v>
      </c>
      <c r="B30" s="32" t="s">
        <v>440</v>
      </c>
      <c r="C30" s="32" t="s">
        <v>441</v>
      </c>
      <c r="D30" s="33" t="s">
        <v>442</v>
      </c>
      <c r="E30" s="38" t="s">
        <v>751</v>
      </c>
      <c r="F30" s="38" t="s">
        <v>749</v>
      </c>
      <c r="G30" s="32" t="s">
        <v>403</v>
      </c>
      <c r="H30" s="34">
        <v>4</v>
      </c>
      <c r="I30" s="32" t="s">
        <v>552</v>
      </c>
      <c r="J30" s="32" t="s">
        <v>553</v>
      </c>
    </row>
    <row r="31" spans="1:10" s="24" customFormat="1" ht="61.5" customHeight="1">
      <c r="A31" s="31">
        <v>30</v>
      </c>
      <c r="B31" s="32" t="s">
        <v>443</v>
      </c>
      <c r="C31" s="32" t="s">
        <v>444</v>
      </c>
      <c r="D31" s="33" t="s">
        <v>442</v>
      </c>
      <c r="E31" s="38" t="s">
        <v>751</v>
      </c>
      <c r="F31" s="38" t="s">
        <v>749</v>
      </c>
      <c r="G31" s="32" t="s">
        <v>403</v>
      </c>
      <c r="H31" s="46"/>
      <c r="I31" s="32" t="s">
        <v>552</v>
      </c>
      <c r="J31" s="32" t="s">
        <v>554</v>
      </c>
    </row>
    <row r="32" spans="1:10" s="25" customFormat="1" ht="80.25" customHeight="1">
      <c r="A32" s="31">
        <v>31</v>
      </c>
      <c r="B32" s="32" t="s">
        <v>445</v>
      </c>
      <c r="C32" s="32" t="s">
        <v>446</v>
      </c>
      <c r="D32" s="33" t="s">
        <v>555</v>
      </c>
      <c r="E32" s="38" t="s">
        <v>751</v>
      </c>
      <c r="F32" s="38" t="s">
        <v>749</v>
      </c>
      <c r="G32" s="32" t="s">
        <v>403</v>
      </c>
      <c r="H32" s="46"/>
      <c r="I32" s="32" t="s">
        <v>552</v>
      </c>
      <c r="J32" s="32" t="s">
        <v>556</v>
      </c>
    </row>
    <row r="33" spans="1:10" s="25" customFormat="1" ht="78" customHeight="1">
      <c r="A33" s="31">
        <v>32</v>
      </c>
      <c r="B33" s="32" t="s">
        <v>440</v>
      </c>
      <c r="C33" s="32" t="s">
        <v>447</v>
      </c>
      <c r="D33" s="33" t="s">
        <v>555</v>
      </c>
      <c r="E33" s="38" t="s">
        <v>751</v>
      </c>
      <c r="F33" s="38" t="s">
        <v>749</v>
      </c>
      <c r="G33" s="32" t="s">
        <v>403</v>
      </c>
      <c r="H33" s="46"/>
      <c r="I33" s="32" t="s">
        <v>552</v>
      </c>
      <c r="J33" s="32" t="s">
        <v>557</v>
      </c>
    </row>
    <row r="34" spans="1:10" s="24" customFormat="1" ht="64.5" customHeight="1">
      <c r="A34" s="31">
        <v>33</v>
      </c>
      <c r="B34" s="32" t="s">
        <v>558</v>
      </c>
      <c r="C34" s="32" t="s">
        <v>559</v>
      </c>
      <c r="D34" s="32" t="s">
        <v>404</v>
      </c>
      <c r="E34" s="38" t="s">
        <v>560</v>
      </c>
      <c r="F34" s="38" t="s">
        <v>436</v>
      </c>
      <c r="G34" s="32" t="s">
        <v>416</v>
      </c>
      <c r="H34" s="34">
        <v>4</v>
      </c>
      <c r="I34" s="32" t="s">
        <v>518</v>
      </c>
      <c r="J34" s="33" t="s">
        <v>561</v>
      </c>
    </row>
    <row r="35" spans="1:10" s="24" customFormat="1" ht="64.5" customHeight="1">
      <c r="A35" s="31">
        <v>34</v>
      </c>
      <c r="B35" s="32" t="s">
        <v>562</v>
      </c>
      <c r="C35" s="32" t="s">
        <v>563</v>
      </c>
      <c r="D35" s="32" t="s">
        <v>404</v>
      </c>
      <c r="E35" s="38" t="s">
        <v>560</v>
      </c>
      <c r="F35" s="38" t="s">
        <v>436</v>
      </c>
      <c r="G35" s="32" t="s">
        <v>403</v>
      </c>
      <c r="H35" s="46"/>
      <c r="I35" s="32" t="s">
        <v>518</v>
      </c>
      <c r="J35" s="32" t="s">
        <v>561</v>
      </c>
    </row>
    <row r="36" spans="1:10" s="24" customFormat="1" ht="64.5" customHeight="1">
      <c r="A36" s="31">
        <v>35</v>
      </c>
      <c r="B36" s="32" t="s">
        <v>564</v>
      </c>
      <c r="C36" s="32" t="s">
        <v>565</v>
      </c>
      <c r="D36" s="33" t="s">
        <v>566</v>
      </c>
      <c r="E36" s="38" t="s">
        <v>567</v>
      </c>
      <c r="F36" s="38" t="s">
        <v>747</v>
      </c>
      <c r="G36" s="32" t="s">
        <v>403</v>
      </c>
      <c r="H36" s="34">
        <v>1</v>
      </c>
      <c r="I36" s="32" t="s">
        <v>568</v>
      </c>
      <c r="J36" s="32"/>
    </row>
    <row r="37" spans="1:10" s="24" customFormat="1" ht="64.5" customHeight="1">
      <c r="A37" s="31">
        <v>36</v>
      </c>
      <c r="B37" s="32" t="s">
        <v>569</v>
      </c>
      <c r="C37" s="32" t="s">
        <v>570</v>
      </c>
      <c r="D37" s="33" t="s">
        <v>571</v>
      </c>
      <c r="E37" s="38" t="s">
        <v>752</v>
      </c>
      <c r="F37" s="38" t="s">
        <v>749</v>
      </c>
      <c r="G37" s="32" t="s">
        <v>403</v>
      </c>
      <c r="H37" s="34">
        <v>3</v>
      </c>
      <c r="I37" s="32" t="s">
        <v>572</v>
      </c>
      <c r="J37" s="32" t="s">
        <v>573</v>
      </c>
    </row>
    <row r="38" spans="1:10" s="24" customFormat="1" ht="61.5" customHeight="1">
      <c r="A38" s="31">
        <v>37</v>
      </c>
      <c r="B38" s="32" t="s">
        <v>574</v>
      </c>
      <c r="C38" s="32" t="s">
        <v>575</v>
      </c>
      <c r="D38" s="33" t="s">
        <v>571</v>
      </c>
      <c r="E38" s="38" t="s">
        <v>752</v>
      </c>
      <c r="F38" s="38" t="s">
        <v>749</v>
      </c>
      <c r="G38" s="32" t="s">
        <v>403</v>
      </c>
      <c r="H38" s="46"/>
      <c r="I38" s="32" t="s">
        <v>572</v>
      </c>
      <c r="J38" s="32" t="s">
        <v>573</v>
      </c>
    </row>
    <row r="39" spans="1:10" s="25" customFormat="1" ht="64.5" customHeight="1">
      <c r="A39" s="34">
        <v>38</v>
      </c>
      <c r="B39" s="38" t="s">
        <v>576</v>
      </c>
      <c r="C39" s="38" t="s">
        <v>577</v>
      </c>
      <c r="D39" s="33" t="s">
        <v>578</v>
      </c>
      <c r="E39" s="32" t="s">
        <v>753</v>
      </c>
      <c r="F39" s="32" t="s">
        <v>754</v>
      </c>
      <c r="G39" s="32" t="s">
        <v>438</v>
      </c>
      <c r="H39" s="34">
        <v>3</v>
      </c>
      <c r="I39" s="32" t="s">
        <v>579</v>
      </c>
      <c r="J39" s="32"/>
    </row>
    <row r="40" spans="1:10" s="25" customFormat="1" ht="64.5" customHeight="1">
      <c r="A40" s="34">
        <v>39</v>
      </c>
      <c r="B40" s="38" t="s">
        <v>576</v>
      </c>
      <c r="C40" s="38" t="s">
        <v>580</v>
      </c>
      <c r="D40" s="33" t="s">
        <v>578</v>
      </c>
      <c r="E40" s="32" t="s">
        <v>753</v>
      </c>
      <c r="F40" s="32" t="s">
        <v>754</v>
      </c>
      <c r="G40" s="32" t="s">
        <v>403</v>
      </c>
      <c r="H40" s="46"/>
      <c r="I40" s="32" t="s">
        <v>579</v>
      </c>
      <c r="J40" s="32"/>
    </row>
    <row r="41" spans="1:10" s="25" customFormat="1" ht="64.5" customHeight="1">
      <c r="A41" s="34">
        <v>40</v>
      </c>
      <c r="B41" s="38" t="s">
        <v>576</v>
      </c>
      <c r="C41" s="38" t="s">
        <v>581</v>
      </c>
      <c r="D41" s="33" t="s">
        <v>578</v>
      </c>
      <c r="E41" s="32" t="s">
        <v>753</v>
      </c>
      <c r="F41" s="32" t="s">
        <v>754</v>
      </c>
      <c r="G41" s="32" t="s">
        <v>755</v>
      </c>
      <c r="H41" s="46"/>
      <c r="I41" s="32" t="s">
        <v>579</v>
      </c>
      <c r="J41" s="32"/>
    </row>
    <row r="42" spans="1:10" s="25" customFormat="1" ht="64.5" customHeight="1">
      <c r="A42" s="34">
        <v>41</v>
      </c>
      <c r="B42" s="38" t="s">
        <v>576</v>
      </c>
      <c r="C42" s="38" t="s">
        <v>582</v>
      </c>
      <c r="D42" s="33" t="s">
        <v>578</v>
      </c>
      <c r="E42" s="32" t="s">
        <v>753</v>
      </c>
      <c r="F42" s="32" t="s">
        <v>754</v>
      </c>
      <c r="G42" s="32" t="s">
        <v>755</v>
      </c>
      <c r="H42" s="46"/>
      <c r="I42" s="32" t="s">
        <v>579</v>
      </c>
      <c r="J42" s="32"/>
    </row>
    <row r="43" spans="1:10" s="26" customFormat="1" ht="69" customHeight="1">
      <c r="A43" s="34">
        <v>42</v>
      </c>
      <c r="B43" s="38" t="s">
        <v>583</v>
      </c>
      <c r="C43" s="38" t="s">
        <v>584</v>
      </c>
      <c r="D43" s="33" t="s">
        <v>585</v>
      </c>
      <c r="E43" s="32" t="s">
        <v>586</v>
      </c>
      <c r="F43" s="38" t="s">
        <v>747</v>
      </c>
      <c r="G43" s="32" t="s">
        <v>403</v>
      </c>
      <c r="H43" s="34">
        <v>3</v>
      </c>
      <c r="I43" s="32" t="s">
        <v>587</v>
      </c>
      <c r="J43" s="32" t="s">
        <v>588</v>
      </c>
    </row>
    <row r="44" spans="1:10" s="26" customFormat="1" ht="69" customHeight="1">
      <c r="A44" s="34">
        <v>43</v>
      </c>
      <c r="B44" s="38" t="s">
        <v>589</v>
      </c>
      <c r="C44" s="36" t="s">
        <v>590</v>
      </c>
      <c r="D44" s="33" t="s">
        <v>591</v>
      </c>
      <c r="E44" s="38" t="s">
        <v>756</v>
      </c>
      <c r="F44" s="38" t="s">
        <v>749</v>
      </c>
      <c r="G44" s="32" t="s">
        <v>403</v>
      </c>
      <c r="H44" s="34">
        <v>6</v>
      </c>
      <c r="I44" s="32" t="s">
        <v>453</v>
      </c>
      <c r="J44" s="32" t="s">
        <v>592</v>
      </c>
    </row>
    <row r="45" spans="1:10" s="26" customFormat="1" ht="69" customHeight="1">
      <c r="A45" s="34">
        <v>44</v>
      </c>
      <c r="B45" s="38" t="s">
        <v>589</v>
      </c>
      <c r="C45" s="36" t="s">
        <v>593</v>
      </c>
      <c r="D45" s="33" t="s">
        <v>594</v>
      </c>
      <c r="E45" s="38" t="s">
        <v>756</v>
      </c>
      <c r="F45" s="38" t="s">
        <v>749</v>
      </c>
      <c r="G45" s="32" t="s">
        <v>403</v>
      </c>
      <c r="H45" s="46"/>
      <c r="I45" s="32" t="s">
        <v>453</v>
      </c>
      <c r="J45" s="32" t="s">
        <v>592</v>
      </c>
    </row>
    <row r="46" spans="1:10" s="26" customFormat="1" ht="69" customHeight="1">
      <c r="A46" s="34">
        <v>45</v>
      </c>
      <c r="B46" s="38" t="s">
        <v>595</v>
      </c>
      <c r="C46" s="38" t="s">
        <v>596</v>
      </c>
      <c r="D46" s="33" t="s">
        <v>597</v>
      </c>
      <c r="E46" s="38" t="s">
        <v>756</v>
      </c>
      <c r="F46" s="38" t="s">
        <v>749</v>
      </c>
      <c r="G46" s="32" t="s">
        <v>403</v>
      </c>
      <c r="H46" s="46"/>
      <c r="I46" s="32" t="s">
        <v>453</v>
      </c>
      <c r="J46" s="32" t="s">
        <v>592</v>
      </c>
    </row>
    <row r="47" spans="1:10" s="26" customFormat="1" ht="69" customHeight="1">
      <c r="A47" s="34">
        <v>46</v>
      </c>
      <c r="B47" s="38" t="s">
        <v>598</v>
      </c>
      <c r="C47" s="36" t="s">
        <v>599</v>
      </c>
      <c r="D47" s="33" t="s">
        <v>600</v>
      </c>
      <c r="E47" s="38" t="s">
        <v>756</v>
      </c>
      <c r="F47" s="38" t="s">
        <v>749</v>
      </c>
      <c r="G47" s="32" t="s">
        <v>403</v>
      </c>
      <c r="H47" s="46"/>
      <c r="I47" s="32" t="s">
        <v>453</v>
      </c>
      <c r="J47" s="32" t="s">
        <v>592</v>
      </c>
    </row>
    <row r="48" spans="1:10" s="27" customFormat="1" ht="144.75" customHeight="1">
      <c r="A48" s="34">
        <v>47</v>
      </c>
      <c r="B48" s="38" t="s">
        <v>601</v>
      </c>
      <c r="C48" s="38" t="s">
        <v>602</v>
      </c>
      <c r="D48" s="32" t="s">
        <v>603</v>
      </c>
      <c r="E48" s="38" t="s">
        <v>756</v>
      </c>
      <c r="F48" s="38" t="s">
        <v>749</v>
      </c>
      <c r="G48" s="32" t="s">
        <v>403</v>
      </c>
      <c r="H48" s="46"/>
      <c r="I48" s="32" t="s">
        <v>453</v>
      </c>
      <c r="J48" s="32" t="s">
        <v>604</v>
      </c>
    </row>
    <row r="49" spans="1:10" s="27" customFormat="1" ht="131.25" customHeight="1">
      <c r="A49" s="34">
        <v>48</v>
      </c>
      <c r="B49" s="38" t="s">
        <v>605</v>
      </c>
      <c r="C49" s="38" t="s">
        <v>454</v>
      </c>
      <c r="D49" s="33" t="s">
        <v>606</v>
      </c>
      <c r="E49" s="38" t="s">
        <v>756</v>
      </c>
      <c r="F49" s="38" t="s">
        <v>749</v>
      </c>
      <c r="G49" s="32" t="s">
        <v>403</v>
      </c>
      <c r="H49" s="46"/>
      <c r="I49" s="32" t="s">
        <v>453</v>
      </c>
      <c r="J49" s="32" t="s">
        <v>607</v>
      </c>
    </row>
    <row r="50" spans="1:10" s="27" customFormat="1" ht="90.75" customHeight="1">
      <c r="A50" s="34">
        <v>49</v>
      </c>
      <c r="B50" s="38" t="s">
        <v>608</v>
      </c>
      <c r="C50" s="38" t="s">
        <v>609</v>
      </c>
      <c r="D50" s="33" t="s">
        <v>610</v>
      </c>
      <c r="E50" s="38" t="s">
        <v>611</v>
      </c>
      <c r="F50" s="38" t="s">
        <v>747</v>
      </c>
      <c r="G50" s="32" t="s">
        <v>403</v>
      </c>
      <c r="H50" s="34">
        <v>5</v>
      </c>
      <c r="I50" s="32" t="s">
        <v>392</v>
      </c>
      <c r="J50" s="32" t="s">
        <v>612</v>
      </c>
    </row>
    <row r="51" spans="1:10" s="27" customFormat="1" ht="85.5" customHeight="1">
      <c r="A51" s="34">
        <v>50</v>
      </c>
      <c r="B51" s="38" t="s">
        <v>613</v>
      </c>
      <c r="C51" s="38" t="s">
        <v>614</v>
      </c>
      <c r="D51" s="33" t="s">
        <v>610</v>
      </c>
      <c r="E51" s="38" t="s">
        <v>611</v>
      </c>
      <c r="F51" s="38" t="s">
        <v>747</v>
      </c>
      <c r="G51" s="32" t="s">
        <v>403</v>
      </c>
      <c r="H51" s="46"/>
      <c r="I51" s="32" t="s">
        <v>393</v>
      </c>
      <c r="J51" s="32" t="s">
        <v>615</v>
      </c>
    </row>
    <row r="52" spans="1:10" s="27" customFormat="1" ht="85.5" customHeight="1">
      <c r="A52" s="34">
        <v>51</v>
      </c>
      <c r="B52" s="38" t="s">
        <v>616</v>
      </c>
      <c r="C52" s="38" t="s">
        <v>617</v>
      </c>
      <c r="D52" s="33" t="s">
        <v>618</v>
      </c>
      <c r="E52" s="32" t="s">
        <v>619</v>
      </c>
      <c r="F52" s="32" t="s">
        <v>439</v>
      </c>
      <c r="G52" s="32" t="s">
        <v>620</v>
      </c>
      <c r="H52" s="34">
        <v>4</v>
      </c>
      <c r="I52" s="32" t="s">
        <v>509</v>
      </c>
      <c r="J52" s="32"/>
    </row>
    <row r="53" spans="1:10" s="27" customFormat="1" ht="85.5" customHeight="1">
      <c r="A53" s="34">
        <v>52</v>
      </c>
      <c r="B53" s="38" t="s">
        <v>621</v>
      </c>
      <c r="C53" s="38" t="s">
        <v>622</v>
      </c>
      <c r="D53" s="33" t="s">
        <v>618</v>
      </c>
      <c r="E53" s="32" t="s">
        <v>619</v>
      </c>
      <c r="F53" s="32" t="s">
        <v>439</v>
      </c>
      <c r="G53" s="32" t="s">
        <v>620</v>
      </c>
      <c r="H53" s="46"/>
      <c r="I53" s="32" t="s">
        <v>509</v>
      </c>
      <c r="J53" s="32"/>
    </row>
    <row r="54" spans="1:10" s="28" customFormat="1" ht="72" customHeight="1">
      <c r="A54" s="34">
        <v>53</v>
      </c>
      <c r="B54" s="36" t="s">
        <v>417</v>
      </c>
      <c r="C54" s="36" t="s">
        <v>623</v>
      </c>
      <c r="D54" s="33" t="s">
        <v>624</v>
      </c>
      <c r="E54" s="38" t="s">
        <v>625</v>
      </c>
      <c r="F54" s="38" t="s">
        <v>749</v>
      </c>
      <c r="G54" s="33" t="s">
        <v>402</v>
      </c>
      <c r="H54" s="34">
        <v>7</v>
      </c>
      <c r="I54" s="33" t="s">
        <v>626</v>
      </c>
      <c r="J54" s="33" t="s">
        <v>627</v>
      </c>
    </row>
    <row r="55" spans="1:10" s="28" customFormat="1" ht="72" customHeight="1">
      <c r="A55" s="34">
        <v>54</v>
      </c>
      <c r="B55" s="36" t="s">
        <v>417</v>
      </c>
      <c r="C55" s="36" t="s">
        <v>628</v>
      </c>
      <c r="D55" s="33" t="s">
        <v>629</v>
      </c>
      <c r="E55" s="38" t="s">
        <v>625</v>
      </c>
      <c r="F55" s="38" t="s">
        <v>749</v>
      </c>
      <c r="G55" s="33" t="s">
        <v>402</v>
      </c>
      <c r="H55" s="46"/>
      <c r="I55" s="33" t="s">
        <v>626</v>
      </c>
      <c r="J55" s="33" t="s">
        <v>630</v>
      </c>
    </row>
    <row r="56" spans="1:10" s="27" customFormat="1" ht="87" customHeight="1">
      <c r="A56" s="34">
        <v>55</v>
      </c>
      <c r="B56" s="36" t="s">
        <v>417</v>
      </c>
      <c r="C56" s="38" t="s">
        <v>631</v>
      </c>
      <c r="D56" s="41" t="s">
        <v>632</v>
      </c>
      <c r="E56" s="38" t="s">
        <v>625</v>
      </c>
      <c r="F56" s="38" t="s">
        <v>749</v>
      </c>
      <c r="G56" s="33" t="s">
        <v>402</v>
      </c>
      <c r="H56" s="46"/>
      <c r="I56" s="33" t="s">
        <v>626</v>
      </c>
      <c r="J56" s="33" t="s">
        <v>627</v>
      </c>
    </row>
    <row r="57" spans="1:10" s="27" customFormat="1" ht="85.5" customHeight="1">
      <c r="A57" s="34">
        <v>56</v>
      </c>
      <c r="B57" s="36" t="s">
        <v>417</v>
      </c>
      <c r="C57" s="38" t="s">
        <v>633</v>
      </c>
      <c r="D57" s="32" t="s">
        <v>634</v>
      </c>
      <c r="E57" s="38" t="s">
        <v>625</v>
      </c>
      <c r="F57" s="38" t="s">
        <v>749</v>
      </c>
      <c r="G57" s="33" t="s">
        <v>402</v>
      </c>
      <c r="H57" s="46"/>
      <c r="I57" s="33" t="s">
        <v>626</v>
      </c>
      <c r="J57" s="33" t="s">
        <v>635</v>
      </c>
    </row>
    <row r="58" spans="1:10" s="27" customFormat="1" ht="83.25" customHeight="1">
      <c r="A58" s="34">
        <v>57</v>
      </c>
      <c r="B58" s="36" t="s">
        <v>636</v>
      </c>
      <c r="C58" s="38" t="s">
        <v>637</v>
      </c>
      <c r="D58" s="32" t="s">
        <v>638</v>
      </c>
      <c r="E58" s="38" t="s">
        <v>625</v>
      </c>
      <c r="F58" s="38" t="s">
        <v>749</v>
      </c>
      <c r="G58" s="33" t="s">
        <v>402</v>
      </c>
      <c r="H58" s="46"/>
      <c r="I58" s="33" t="s">
        <v>626</v>
      </c>
      <c r="J58" s="33" t="s">
        <v>639</v>
      </c>
    </row>
    <row r="59" spans="1:10" s="27" customFormat="1" ht="83.25" customHeight="1">
      <c r="A59" s="34">
        <v>58</v>
      </c>
      <c r="B59" s="36" t="s">
        <v>417</v>
      </c>
      <c r="C59" s="38" t="s">
        <v>640</v>
      </c>
      <c r="D59" s="32" t="s">
        <v>641</v>
      </c>
      <c r="E59" s="38" t="s">
        <v>625</v>
      </c>
      <c r="F59" s="38" t="s">
        <v>749</v>
      </c>
      <c r="G59" s="33" t="s">
        <v>402</v>
      </c>
      <c r="H59" s="46"/>
      <c r="I59" s="33" t="s">
        <v>626</v>
      </c>
      <c r="J59" s="32" t="s">
        <v>642</v>
      </c>
    </row>
    <row r="60" spans="1:10" s="27" customFormat="1" ht="142.5" customHeight="1">
      <c r="A60" s="34">
        <v>59</v>
      </c>
      <c r="B60" s="36" t="s">
        <v>417</v>
      </c>
      <c r="C60" s="38" t="s">
        <v>643</v>
      </c>
      <c r="D60" s="32" t="s">
        <v>644</v>
      </c>
      <c r="E60" s="38" t="s">
        <v>625</v>
      </c>
      <c r="F60" s="38" t="s">
        <v>749</v>
      </c>
      <c r="G60" s="33" t="s">
        <v>402</v>
      </c>
      <c r="H60" s="46"/>
      <c r="I60" s="33" t="s">
        <v>626</v>
      </c>
      <c r="J60" s="32" t="s">
        <v>645</v>
      </c>
    </row>
    <row r="61" spans="1:10" s="27" customFormat="1" ht="102.75" customHeight="1">
      <c r="A61" s="34">
        <v>60</v>
      </c>
      <c r="B61" s="32" t="s">
        <v>646</v>
      </c>
      <c r="C61" s="32" t="s">
        <v>647</v>
      </c>
      <c r="D61" s="33" t="s">
        <v>648</v>
      </c>
      <c r="E61" s="38" t="s">
        <v>649</v>
      </c>
      <c r="F61" s="38" t="s">
        <v>749</v>
      </c>
      <c r="G61" s="32" t="s">
        <v>403</v>
      </c>
      <c r="H61" s="34">
        <v>4</v>
      </c>
      <c r="I61" s="32" t="s">
        <v>478</v>
      </c>
      <c r="J61" s="32" t="s">
        <v>650</v>
      </c>
    </row>
    <row r="62" spans="1:10" s="27" customFormat="1" ht="93.75" customHeight="1">
      <c r="A62" s="34">
        <v>61</v>
      </c>
      <c r="B62" s="32" t="s">
        <v>651</v>
      </c>
      <c r="C62" s="32" t="s">
        <v>652</v>
      </c>
      <c r="D62" s="33" t="s">
        <v>648</v>
      </c>
      <c r="E62" s="38" t="s">
        <v>649</v>
      </c>
      <c r="F62" s="38" t="s">
        <v>749</v>
      </c>
      <c r="G62" s="32" t="s">
        <v>403</v>
      </c>
      <c r="H62" s="46"/>
      <c r="I62" s="32" t="s">
        <v>478</v>
      </c>
      <c r="J62" s="32" t="s">
        <v>650</v>
      </c>
    </row>
    <row r="63" spans="1:10" s="27" customFormat="1" ht="93.75" customHeight="1">
      <c r="A63" s="34">
        <v>62</v>
      </c>
      <c r="B63" s="32" t="s">
        <v>653</v>
      </c>
      <c r="C63" s="32" t="s">
        <v>654</v>
      </c>
      <c r="D63" s="33" t="s">
        <v>648</v>
      </c>
      <c r="E63" s="38" t="s">
        <v>649</v>
      </c>
      <c r="F63" s="38" t="s">
        <v>749</v>
      </c>
      <c r="G63" s="32" t="s">
        <v>403</v>
      </c>
      <c r="H63" s="46"/>
      <c r="I63" s="32" t="s">
        <v>478</v>
      </c>
      <c r="J63" s="32" t="s">
        <v>650</v>
      </c>
    </row>
    <row r="64" spans="1:10" s="27" customFormat="1" ht="93.75" customHeight="1">
      <c r="A64" s="34">
        <v>63</v>
      </c>
      <c r="B64" s="32" t="s">
        <v>655</v>
      </c>
      <c r="C64" s="32" t="s">
        <v>656</v>
      </c>
      <c r="D64" s="33" t="s">
        <v>648</v>
      </c>
      <c r="E64" s="38" t="s">
        <v>649</v>
      </c>
      <c r="F64" s="38" t="s">
        <v>749</v>
      </c>
      <c r="G64" s="32" t="s">
        <v>403</v>
      </c>
      <c r="H64" s="46"/>
      <c r="I64" s="32" t="s">
        <v>478</v>
      </c>
      <c r="J64" s="32" t="s">
        <v>650</v>
      </c>
    </row>
    <row r="65" spans="1:10" s="27" customFormat="1" ht="101.25" customHeight="1">
      <c r="A65" s="34">
        <v>64</v>
      </c>
      <c r="B65" s="32" t="s">
        <v>657</v>
      </c>
      <c r="C65" s="32" t="s">
        <v>658</v>
      </c>
      <c r="D65" s="33" t="s">
        <v>659</v>
      </c>
      <c r="E65" s="38" t="s">
        <v>660</v>
      </c>
      <c r="F65" s="38" t="s">
        <v>747</v>
      </c>
      <c r="G65" s="32" t="s">
        <v>403</v>
      </c>
      <c r="H65" s="34">
        <v>3</v>
      </c>
      <c r="I65" s="32" t="s">
        <v>661</v>
      </c>
      <c r="J65" s="33"/>
    </row>
    <row r="66" spans="1:10" s="27" customFormat="1" ht="91.5" customHeight="1">
      <c r="A66" s="34">
        <v>65</v>
      </c>
      <c r="B66" s="32" t="s">
        <v>657</v>
      </c>
      <c r="C66" s="32" t="s">
        <v>662</v>
      </c>
      <c r="D66" s="33" t="s">
        <v>659</v>
      </c>
      <c r="E66" s="38" t="s">
        <v>660</v>
      </c>
      <c r="F66" s="38" t="s">
        <v>747</v>
      </c>
      <c r="G66" s="32" t="s">
        <v>403</v>
      </c>
      <c r="H66" s="46"/>
      <c r="I66" s="32" t="s">
        <v>661</v>
      </c>
      <c r="J66" s="33"/>
    </row>
    <row r="67" spans="1:10" s="27" customFormat="1" ht="93.75" customHeight="1">
      <c r="A67" s="34">
        <v>66</v>
      </c>
      <c r="B67" s="32" t="s">
        <v>657</v>
      </c>
      <c r="C67" s="32" t="s">
        <v>663</v>
      </c>
      <c r="D67" s="33" t="s">
        <v>659</v>
      </c>
      <c r="E67" s="38" t="s">
        <v>660</v>
      </c>
      <c r="F67" s="38" t="s">
        <v>747</v>
      </c>
      <c r="G67" s="32" t="s">
        <v>403</v>
      </c>
      <c r="H67" s="46"/>
      <c r="I67" s="32" t="s">
        <v>661</v>
      </c>
      <c r="J67" s="32"/>
    </row>
    <row r="68" spans="1:10" s="27" customFormat="1" ht="80.25" customHeight="1">
      <c r="A68" s="34">
        <v>67</v>
      </c>
      <c r="B68" s="32" t="s">
        <v>664</v>
      </c>
      <c r="C68" s="32" t="s">
        <v>665</v>
      </c>
      <c r="D68" s="33" t="s">
        <v>666</v>
      </c>
      <c r="E68" s="38" t="s">
        <v>667</v>
      </c>
      <c r="F68" s="38" t="s">
        <v>750</v>
      </c>
      <c r="G68" s="32" t="s">
        <v>403</v>
      </c>
      <c r="H68" s="34">
        <v>4</v>
      </c>
      <c r="I68" s="32" t="s">
        <v>668</v>
      </c>
      <c r="J68" s="32" t="s">
        <v>669</v>
      </c>
    </row>
    <row r="69" spans="1:10" s="27" customFormat="1" ht="79.5" customHeight="1">
      <c r="A69" s="34">
        <v>68</v>
      </c>
      <c r="B69" s="32" t="s">
        <v>670</v>
      </c>
      <c r="C69" s="32" t="s">
        <v>671</v>
      </c>
      <c r="D69" s="33" t="s">
        <v>666</v>
      </c>
      <c r="E69" s="38" t="s">
        <v>667</v>
      </c>
      <c r="F69" s="38" t="s">
        <v>750</v>
      </c>
      <c r="G69" s="32" t="s">
        <v>403</v>
      </c>
      <c r="H69" s="46"/>
      <c r="I69" s="32" t="s">
        <v>668</v>
      </c>
      <c r="J69" s="32" t="s">
        <v>669</v>
      </c>
    </row>
    <row r="70" spans="1:10" s="27" customFormat="1" ht="80.25" customHeight="1">
      <c r="A70" s="34">
        <v>69</v>
      </c>
      <c r="B70" s="32" t="s">
        <v>672</v>
      </c>
      <c r="C70" s="32" t="s">
        <v>673</v>
      </c>
      <c r="D70" s="33" t="s">
        <v>666</v>
      </c>
      <c r="E70" s="38" t="s">
        <v>667</v>
      </c>
      <c r="F70" s="38" t="s">
        <v>750</v>
      </c>
      <c r="G70" s="32" t="s">
        <v>403</v>
      </c>
      <c r="H70" s="46"/>
      <c r="I70" s="32" t="s">
        <v>668</v>
      </c>
      <c r="J70" s="32" t="s">
        <v>669</v>
      </c>
    </row>
    <row r="71" spans="1:10" s="27" customFormat="1" ht="81" customHeight="1">
      <c r="A71" s="34">
        <v>70</v>
      </c>
      <c r="B71" s="32" t="s">
        <v>674</v>
      </c>
      <c r="C71" s="32" t="s">
        <v>675</v>
      </c>
      <c r="D71" s="33" t="s">
        <v>666</v>
      </c>
      <c r="E71" s="38" t="s">
        <v>667</v>
      </c>
      <c r="F71" s="38" t="s">
        <v>750</v>
      </c>
      <c r="G71" s="32" t="s">
        <v>403</v>
      </c>
      <c r="H71" s="46"/>
      <c r="I71" s="32" t="s">
        <v>668</v>
      </c>
      <c r="J71" s="32" t="s">
        <v>669</v>
      </c>
    </row>
    <row r="72" spans="1:10" s="27" customFormat="1" ht="150" customHeight="1">
      <c r="A72" s="34">
        <v>71</v>
      </c>
      <c r="B72" s="32" t="s">
        <v>676</v>
      </c>
      <c r="C72" s="32" t="s">
        <v>677</v>
      </c>
      <c r="D72" s="33" t="s">
        <v>678</v>
      </c>
      <c r="E72" s="38" t="s">
        <v>679</v>
      </c>
      <c r="F72" s="38" t="s">
        <v>750</v>
      </c>
      <c r="G72" s="32" t="s">
        <v>403</v>
      </c>
      <c r="H72" s="34">
        <v>2</v>
      </c>
      <c r="I72" s="32" t="s">
        <v>504</v>
      </c>
      <c r="J72" s="32"/>
    </row>
    <row r="73" spans="1:10" s="27" customFormat="1" ht="150" customHeight="1">
      <c r="A73" s="34">
        <v>72</v>
      </c>
      <c r="B73" s="32" t="s">
        <v>680</v>
      </c>
      <c r="C73" s="32" t="s">
        <v>681</v>
      </c>
      <c r="D73" s="33" t="s">
        <v>682</v>
      </c>
      <c r="E73" s="38" t="s">
        <v>683</v>
      </c>
      <c r="F73" s="38" t="s">
        <v>747</v>
      </c>
      <c r="G73" s="32" t="s">
        <v>403</v>
      </c>
      <c r="H73" s="34">
        <v>3</v>
      </c>
      <c r="I73" s="32" t="s">
        <v>684</v>
      </c>
      <c r="J73" s="32"/>
    </row>
    <row r="74" spans="1:10" s="27" customFormat="1" ht="150" customHeight="1">
      <c r="A74" s="34">
        <v>73</v>
      </c>
      <c r="B74" s="32" t="s">
        <v>685</v>
      </c>
      <c r="C74" s="32" t="s">
        <v>686</v>
      </c>
      <c r="D74" s="33"/>
      <c r="E74" s="38" t="s">
        <v>683</v>
      </c>
      <c r="F74" s="38" t="s">
        <v>747</v>
      </c>
      <c r="G74" s="32" t="s">
        <v>403</v>
      </c>
      <c r="H74" s="46"/>
      <c r="I74" s="32"/>
      <c r="J74" s="32"/>
    </row>
    <row r="75" spans="1:10" s="27" customFormat="1" ht="219.75" customHeight="1">
      <c r="A75" s="34">
        <v>74</v>
      </c>
      <c r="B75" s="32" t="s">
        <v>687</v>
      </c>
      <c r="C75" s="32" t="s">
        <v>688</v>
      </c>
      <c r="D75" s="33" t="s">
        <v>689</v>
      </c>
      <c r="E75" s="38" t="s">
        <v>690</v>
      </c>
      <c r="F75" s="38" t="s">
        <v>749</v>
      </c>
      <c r="G75" s="32" t="s">
        <v>403</v>
      </c>
      <c r="H75" s="34">
        <v>5</v>
      </c>
      <c r="I75" s="32" t="s">
        <v>691</v>
      </c>
      <c r="J75" s="32"/>
    </row>
    <row r="76" spans="1:10" s="27" customFormat="1" ht="150" customHeight="1">
      <c r="A76" s="34">
        <v>75</v>
      </c>
      <c r="B76" s="32" t="s">
        <v>692</v>
      </c>
      <c r="C76" s="32" t="s">
        <v>693</v>
      </c>
      <c r="D76" s="33" t="s">
        <v>689</v>
      </c>
      <c r="E76" s="38" t="s">
        <v>690</v>
      </c>
      <c r="F76" s="38" t="s">
        <v>749</v>
      </c>
      <c r="G76" s="32" t="s">
        <v>403</v>
      </c>
      <c r="H76" s="46"/>
      <c r="I76" s="32" t="s">
        <v>691</v>
      </c>
      <c r="J76" s="32"/>
    </row>
    <row r="77" spans="1:10" s="27" customFormat="1" ht="179.25" customHeight="1">
      <c r="A77" s="34">
        <v>76</v>
      </c>
      <c r="B77" s="32" t="s">
        <v>694</v>
      </c>
      <c r="C77" s="32" t="s">
        <v>695</v>
      </c>
      <c r="D77" s="33" t="s">
        <v>689</v>
      </c>
      <c r="E77" s="38" t="s">
        <v>690</v>
      </c>
      <c r="F77" s="38" t="s">
        <v>749</v>
      </c>
      <c r="G77" s="32" t="s">
        <v>403</v>
      </c>
      <c r="H77" s="46"/>
      <c r="I77" s="32" t="s">
        <v>691</v>
      </c>
      <c r="J77" s="32"/>
    </row>
    <row r="78" spans="1:10" s="27" customFormat="1" ht="160.5" customHeight="1">
      <c r="A78" s="34">
        <v>77</v>
      </c>
      <c r="B78" s="32" t="s">
        <v>696</v>
      </c>
      <c r="C78" s="32" t="s">
        <v>697</v>
      </c>
      <c r="D78" s="33" t="s">
        <v>689</v>
      </c>
      <c r="E78" s="38" t="s">
        <v>690</v>
      </c>
      <c r="F78" s="38" t="s">
        <v>749</v>
      </c>
      <c r="G78" s="32" t="s">
        <v>403</v>
      </c>
      <c r="H78" s="46"/>
      <c r="I78" s="32" t="s">
        <v>691</v>
      </c>
      <c r="J78" s="32"/>
    </row>
    <row r="79" spans="1:10" s="27" customFormat="1" ht="82.5" customHeight="1">
      <c r="A79" s="34">
        <v>78</v>
      </c>
      <c r="B79" s="32" t="s">
        <v>698</v>
      </c>
      <c r="C79" s="32" t="s">
        <v>699</v>
      </c>
      <c r="D79" s="33" t="s">
        <v>415</v>
      </c>
      <c r="E79" s="38" t="s">
        <v>757</v>
      </c>
      <c r="F79" s="38" t="s">
        <v>747</v>
      </c>
      <c r="G79" s="32" t="s">
        <v>700</v>
      </c>
      <c r="H79" s="34">
        <v>6</v>
      </c>
      <c r="I79" s="38" t="s">
        <v>409</v>
      </c>
      <c r="J79" s="32" t="s">
        <v>701</v>
      </c>
    </row>
    <row r="80" spans="1:10" s="27" customFormat="1" ht="82.5" customHeight="1">
      <c r="A80" s="34">
        <v>79</v>
      </c>
      <c r="B80" s="32" t="s">
        <v>418</v>
      </c>
      <c r="C80" s="32" t="s">
        <v>702</v>
      </c>
      <c r="D80" s="33" t="s">
        <v>415</v>
      </c>
      <c r="E80" s="38" t="s">
        <v>757</v>
      </c>
      <c r="F80" s="38" t="s">
        <v>747</v>
      </c>
      <c r="G80" s="32" t="s">
        <v>700</v>
      </c>
      <c r="H80" s="46"/>
      <c r="I80" s="38" t="s">
        <v>409</v>
      </c>
      <c r="J80" s="32" t="s">
        <v>419</v>
      </c>
    </row>
    <row r="81" spans="1:10" s="27" customFormat="1" ht="82.5" customHeight="1">
      <c r="A81" s="34">
        <v>80</v>
      </c>
      <c r="B81" s="32" t="s">
        <v>448</v>
      </c>
      <c r="C81" s="32" t="s">
        <v>449</v>
      </c>
      <c r="D81" s="33" t="s">
        <v>415</v>
      </c>
      <c r="E81" s="38" t="s">
        <v>757</v>
      </c>
      <c r="F81" s="38" t="s">
        <v>747</v>
      </c>
      <c r="G81" s="32" t="s">
        <v>700</v>
      </c>
      <c r="H81" s="46"/>
      <c r="I81" s="32" t="s">
        <v>409</v>
      </c>
      <c r="J81" s="32" t="s">
        <v>450</v>
      </c>
    </row>
    <row r="82" spans="1:10" s="27" customFormat="1" ht="82.5" customHeight="1">
      <c r="A82" s="34">
        <v>81</v>
      </c>
      <c r="B82" s="32" t="s">
        <v>451</v>
      </c>
      <c r="C82" s="32" t="s">
        <v>452</v>
      </c>
      <c r="D82" s="33" t="s">
        <v>415</v>
      </c>
      <c r="E82" s="38" t="s">
        <v>757</v>
      </c>
      <c r="F82" s="38" t="s">
        <v>747</v>
      </c>
      <c r="G82" s="32" t="s">
        <v>700</v>
      </c>
      <c r="H82" s="46"/>
      <c r="I82" s="32" t="s">
        <v>409</v>
      </c>
      <c r="J82" s="32" t="s">
        <v>450</v>
      </c>
    </row>
    <row r="83" spans="1:10" s="27" customFormat="1" ht="82.5" customHeight="1">
      <c r="A83" s="34">
        <v>82</v>
      </c>
      <c r="B83" s="32" t="s">
        <v>703</v>
      </c>
      <c r="C83" s="32" t="s">
        <v>704</v>
      </c>
      <c r="D83" s="33" t="s">
        <v>705</v>
      </c>
      <c r="E83" s="38" t="s">
        <v>706</v>
      </c>
      <c r="F83" s="38" t="s">
        <v>749</v>
      </c>
      <c r="G83" s="32" t="s">
        <v>403</v>
      </c>
      <c r="H83" s="34">
        <v>3</v>
      </c>
      <c r="I83" s="32" t="s">
        <v>707</v>
      </c>
      <c r="J83" s="32" t="s">
        <v>708</v>
      </c>
    </row>
    <row r="84" spans="1:10" s="27" customFormat="1" ht="204" customHeight="1">
      <c r="A84" s="31">
        <v>83</v>
      </c>
      <c r="B84" s="32" t="s">
        <v>709</v>
      </c>
      <c r="C84" s="32" t="s">
        <v>710</v>
      </c>
      <c r="D84" s="33" t="s">
        <v>711</v>
      </c>
      <c r="E84" s="38" t="s">
        <v>758</v>
      </c>
      <c r="F84" s="38" t="s">
        <v>747</v>
      </c>
      <c r="G84" s="32" t="s">
        <v>403</v>
      </c>
      <c r="H84" s="34">
        <v>4</v>
      </c>
      <c r="I84" s="32" t="s">
        <v>713</v>
      </c>
      <c r="J84" s="32"/>
    </row>
    <row r="85" spans="1:10" s="27" customFormat="1" ht="165.75" customHeight="1">
      <c r="A85" s="31">
        <v>84</v>
      </c>
      <c r="B85" s="32" t="s">
        <v>714</v>
      </c>
      <c r="C85" s="32" t="s">
        <v>715</v>
      </c>
      <c r="D85" s="33" t="s">
        <v>711</v>
      </c>
      <c r="E85" s="38" t="s">
        <v>758</v>
      </c>
      <c r="F85" s="38" t="s">
        <v>747</v>
      </c>
      <c r="G85" s="32" t="s">
        <v>403</v>
      </c>
      <c r="H85" s="46"/>
      <c r="I85" s="32" t="s">
        <v>713</v>
      </c>
      <c r="J85" s="32"/>
    </row>
    <row r="86" spans="1:10" s="27" customFormat="1" ht="199.5" customHeight="1">
      <c r="A86" s="31">
        <v>85</v>
      </c>
      <c r="B86" s="32" t="s">
        <v>716</v>
      </c>
      <c r="C86" s="32" t="s">
        <v>717</v>
      </c>
      <c r="D86" s="33" t="s">
        <v>718</v>
      </c>
      <c r="E86" s="38" t="s">
        <v>758</v>
      </c>
      <c r="F86" s="38" t="s">
        <v>747</v>
      </c>
      <c r="G86" s="32" t="s">
        <v>403</v>
      </c>
      <c r="H86" s="46"/>
      <c r="I86" s="32" t="s">
        <v>713</v>
      </c>
      <c r="J86" s="32"/>
    </row>
    <row r="87" spans="1:10" s="27" customFormat="1" ht="205.5" customHeight="1">
      <c r="A87" s="31">
        <v>86</v>
      </c>
      <c r="B87" s="32" t="s">
        <v>719</v>
      </c>
      <c r="C87" s="32" t="s">
        <v>720</v>
      </c>
      <c r="D87" s="33" t="s">
        <v>718</v>
      </c>
      <c r="E87" s="38" t="s">
        <v>712</v>
      </c>
      <c r="F87" s="38" t="s">
        <v>747</v>
      </c>
      <c r="G87" s="32" t="s">
        <v>438</v>
      </c>
      <c r="H87" s="46"/>
      <c r="I87" s="32" t="s">
        <v>518</v>
      </c>
      <c r="J87" s="32"/>
    </row>
    <row r="88" spans="1:10" s="27" customFormat="1" ht="131.25" customHeight="1">
      <c r="A88" s="31">
        <v>87</v>
      </c>
      <c r="B88" s="32" t="s">
        <v>709</v>
      </c>
      <c r="C88" s="32" t="s">
        <v>721</v>
      </c>
      <c r="D88" s="33" t="s">
        <v>711</v>
      </c>
      <c r="E88" s="38" t="s">
        <v>758</v>
      </c>
      <c r="F88" s="38" t="s">
        <v>747</v>
      </c>
      <c r="G88" s="32" t="s">
        <v>403</v>
      </c>
      <c r="H88" s="46"/>
      <c r="I88" s="32" t="s">
        <v>518</v>
      </c>
      <c r="J88" s="33"/>
    </row>
    <row r="89" spans="1:10" s="27" customFormat="1" ht="82.5" customHeight="1">
      <c r="A89" s="31">
        <v>88</v>
      </c>
      <c r="B89" s="32" t="s">
        <v>722</v>
      </c>
      <c r="C89" s="32" t="s">
        <v>723</v>
      </c>
      <c r="D89" s="33" t="s">
        <v>724</v>
      </c>
      <c r="E89" s="38" t="s">
        <v>725</v>
      </c>
      <c r="F89" s="38" t="s">
        <v>747</v>
      </c>
      <c r="G89" s="32" t="s">
        <v>403</v>
      </c>
      <c r="H89" s="34">
        <v>1</v>
      </c>
      <c r="I89" s="32" t="s">
        <v>726</v>
      </c>
      <c r="J89" s="32" t="s">
        <v>727</v>
      </c>
    </row>
    <row r="90" spans="1:10" s="27" customFormat="1" ht="93.75" customHeight="1">
      <c r="A90" s="31">
        <v>89</v>
      </c>
      <c r="B90" s="32" t="s">
        <v>728</v>
      </c>
      <c r="C90" s="32" t="s">
        <v>723</v>
      </c>
      <c r="D90" s="33" t="s">
        <v>724</v>
      </c>
      <c r="E90" s="38" t="s">
        <v>725</v>
      </c>
      <c r="F90" s="38" t="s">
        <v>747</v>
      </c>
      <c r="G90" s="32" t="s">
        <v>403</v>
      </c>
      <c r="H90" s="46"/>
      <c r="I90" s="32" t="s">
        <v>726</v>
      </c>
      <c r="J90" s="32" t="s">
        <v>727</v>
      </c>
    </row>
    <row r="91" spans="1:10" s="27" customFormat="1" ht="93.75" customHeight="1">
      <c r="A91" s="31">
        <v>90</v>
      </c>
      <c r="B91" s="42" t="s">
        <v>729</v>
      </c>
      <c r="C91" s="42" t="s">
        <v>730</v>
      </c>
      <c r="D91" s="47" t="s">
        <v>759</v>
      </c>
      <c r="E91" s="48" t="s">
        <v>731</v>
      </c>
      <c r="F91" s="48" t="s">
        <v>436</v>
      </c>
      <c r="G91" s="42" t="s">
        <v>732</v>
      </c>
      <c r="H91" s="31">
        <v>6</v>
      </c>
      <c r="I91" s="42" t="s">
        <v>568</v>
      </c>
      <c r="J91" s="42" t="s">
        <v>733</v>
      </c>
    </row>
    <row r="92" spans="1:10" s="27" customFormat="1" ht="93.75" customHeight="1">
      <c r="A92" s="31">
        <v>91</v>
      </c>
      <c r="B92" s="42" t="s">
        <v>420</v>
      </c>
      <c r="C92" s="42" t="s">
        <v>734</v>
      </c>
      <c r="D92" s="43"/>
      <c r="E92" s="48" t="s">
        <v>731</v>
      </c>
      <c r="F92" s="48" t="s">
        <v>436</v>
      </c>
      <c r="G92" s="42" t="s">
        <v>735</v>
      </c>
      <c r="H92" s="49"/>
      <c r="I92" s="42" t="s">
        <v>568</v>
      </c>
      <c r="J92" s="42" t="s">
        <v>736</v>
      </c>
    </row>
    <row r="93" spans="1:10" s="27" customFormat="1" ht="93.75" customHeight="1">
      <c r="A93" s="31">
        <v>92</v>
      </c>
      <c r="B93" s="42" t="s">
        <v>737</v>
      </c>
      <c r="C93" s="42" t="s">
        <v>737</v>
      </c>
      <c r="D93" s="44" t="s">
        <v>738</v>
      </c>
      <c r="E93" s="48" t="s">
        <v>731</v>
      </c>
      <c r="F93" s="48" t="s">
        <v>436</v>
      </c>
      <c r="G93" s="42" t="s">
        <v>735</v>
      </c>
      <c r="H93" s="49"/>
      <c r="I93" s="42" t="s">
        <v>568</v>
      </c>
      <c r="J93" s="42" t="s">
        <v>739</v>
      </c>
    </row>
    <row r="94" spans="1:10" s="27" customFormat="1" ht="93.75" customHeight="1">
      <c r="A94" s="31">
        <v>93</v>
      </c>
      <c r="B94" s="42" t="s">
        <v>740</v>
      </c>
      <c r="C94" s="42" t="s">
        <v>741</v>
      </c>
      <c r="D94" s="42"/>
      <c r="E94" s="48" t="s">
        <v>731</v>
      </c>
      <c r="F94" s="48" t="s">
        <v>436</v>
      </c>
      <c r="G94" s="42" t="s">
        <v>735</v>
      </c>
      <c r="H94" s="49"/>
      <c r="I94" s="42" t="s">
        <v>568</v>
      </c>
      <c r="J94" s="42" t="s">
        <v>742</v>
      </c>
    </row>
    <row r="95" spans="1:10" s="27" customFormat="1" ht="93.75" customHeight="1">
      <c r="A95" s="45">
        <v>94</v>
      </c>
      <c r="B95" s="32" t="s">
        <v>456</v>
      </c>
      <c r="C95" s="32" t="s">
        <v>457</v>
      </c>
      <c r="D95" s="39"/>
      <c r="E95" s="38" t="s">
        <v>760</v>
      </c>
      <c r="F95" s="50" t="s">
        <v>761</v>
      </c>
      <c r="G95" s="32" t="s">
        <v>743</v>
      </c>
      <c r="H95" s="37">
        <v>6</v>
      </c>
      <c r="I95" s="32" t="s">
        <v>458</v>
      </c>
      <c r="J95" s="32" t="s">
        <v>459</v>
      </c>
    </row>
    <row r="96" spans="1:10" s="24" customFormat="1" ht="61.5" customHeight="1">
      <c r="A96" s="45">
        <v>95</v>
      </c>
      <c r="B96" s="32" t="s">
        <v>460</v>
      </c>
      <c r="C96" s="32" t="s">
        <v>461</v>
      </c>
      <c r="D96" s="39"/>
      <c r="E96" s="38" t="s">
        <v>760</v>
      </c>
      <c r="F96" s="50" t="s">
        <v>761</v>
      </c>
      <c r="G96" s="32" t="s">
        <v>743</v>
      </c>
      <c r="H96" s="46"/>
      <c r="I96" s="32" t="s">
        <v>458</v>
      </c>
      <c r="J96" s="32" t="s">
        <v>459</v>
      </c>
    </row>
    <row r="97" spans="1:10" s="24" customFormat="1" ht="60" customHeight="1">
      <c r="A97" s="45">
        <v>96</v>
      </c>
      <c r="B97" s="32" t="s">
        <v>460</v>
      </c>
      <c r="C97" s="32" t="s">
        <v>744</v>
      </c>
      <c r="D97" s="39"/>
      <c r="E97" s="38" t="s">
        <v>760</v>
      </c>
      <c r="F97" s="50" t="s">
        <v>761</v>
      </c>
      <c r="G97" s="32" t="s">
        <v>743</v>
      </c>
      <c r="H97" s="46"/>
      <c r="I97" s="32" t="s">
        <v>458</v>
      </c>
      <c r="J97" s="32" t="s">
        <v>459</v>
      </c>
    </row>
    <row r="98" spans="1:10" s="24" customFormat="1" ht="60" customHeight="1">
      <c r="A98" s="45">
        <v>97</v>
      </c>
      <c r="B98" s="32" t="s">
        <v>462</v>
      </c>
      <c r="C98" s="32" t="s">
        <v>745</v>
      </c>
      <c r="D98" s="39"/>
      <c r="E98" s="38" t="s">
        <v>760</v>
      </c>
      <c r="F98" s="50" t="s">
        <v>761</v>
      </c>
      <c r="G98" s="32" t="s">
        <v>743</v>
      </c>
      <c r="H98" s="46"/>
      <c r="I98" s="32" t="s">
        <v>458</v>
      </c>
      <c r="J98" s="32" t="s">
        <v>459</v>
      </c>
    </row>
    <row r="99" spans="1:10" s="24" customFormat="1" ht="64.5" customHeight="1">
      <c r="A99" s="45">
        <v>98</v>
      </c>
      <c r="B99" s="32" t="s">
        <v>462</v>
      </c>
      <c r="C99" s="32" t="s">
        <v>746</v>
      </c>
      <c r="D99" s="39"/>
      <c r="E99" s="38" t="s">
        <v>760</v>
      </c>
      <c r="F99" s="50" t="s">
        <v>761</v>
      </c>
      <c r="G99" s="32" t="s">
        <v>743</v>
      </c>
      <c r="H99" s="46"/>
      <c r="I99" s="32" t="s">
        <v>458</v>
      </c>
      <c r="J99" s="32" t="s">
        <v>459</v>
      </c>
    </row>
    <row r="100" spans="1:10" s="29" customFormat="1" ht="262.5" customHeight="1">
      <c r="A100" s="45">
        <v>99</v>
      </c>
      <c r="B100" s="32" t="s">
        <v>463</v>
      </c>
      <c r="C100" s="32" t="s">
        <v>464</v>
      </c>
      <c r="D100" s="39"/>
      <c r="E100" s="38" t="s">
        <v>760</v>
      </c>
      <c r="F100" s="50" t="s">
        <v>761</v>
      </c>
      <c r="G100" s="32" t="s">
        <v>743</v>
      </c>
      <c r="H100" s="46"/>
      <c r="I100" s="32" t="s">
        <v>458</v>
      </c>
      <c r="J100" s="32" t="s">
        <v>459</v>
      </c>
    </row>
    <row r="101" spans="1:10" s="29" customFormat="1" ht="142.5" customHeight="1">
      <c r="A101" s="51">
        <v>100</v>
      </c>
      <c r="B101" s="42" t="s">
        <v>762</v>
      </c>
      <c r="C101" s="42" t="s">
        <v>763</v>
      </c>
      <c r="D101" s="42" t="s">
        <v>764</v>
      </c>
      <c r="E101" s="52" t="s">
        <v>765</v>
      </c>
      <c r="F101" s="53" t="s">
        <v>749</v>
      </c>
      <c r="G101" s="32" t="s">
        <v>403</v>
      </c>
      <c r="H101" s="34">
        <v>3</v>
      </c>
      <c r="I101" s="42" t="s">
        <v>766</v>
      </c>
      <c r="J101" s="54" t="s">
        <v>767</v>
      </c>
    </row>
    <row r="102" spans="1:10" s="29" customFormat="1" ht="161.25" customHeight="1">
      <c r="A102" s="51">
        <v>101</v>
      </c>
      <c r="B102" s="42" t="s">
        <v>768</v>
      </c>
      <c r="C102" s="42" t="s">
        <v>769</v>
      </c>
      <c r="D102" s="42" t="s">
        <v>764</v>
      </c>
      <c r="E102" s="52" t="s">
        <v>770</v>
      </c>
      <c r="F102" s="53" t="s">
        <v>749</v>
      </c>
      <c r="G102" s="32" t="s">
        <v>403</v>
      </c>
      <c r="H102" s="34"/>
      <c r="I102" s="42" t="s">
        <v>771</v>
      </c>
      <c r="J102" s="54" t="s">
        <v>772</v>
      </c>
    </row>
    <row r="103" spans="1:15" ht="174" customHeight="1">
      <c r="A103" s="51">
        <v>102</v>
      </c>
      <c r="B103" s="42" t="s">
        <v>773</v>
      </c>
      <c r="C103" s="42" t="s">
        <v>774</v>
      </c>
      <c r="D103" s="42" t="s">
        <v>775</v>
      </c>
      <c r="E103" s="52" t="s">
        <v>770</v>
      </c>
      <c r="F103" s="53" t="s">
        <v>749</v>
      </c>
      <c r="G103" s="32" t="s">
        <v>403</v>
      </c>
      <c r="H103" s="34"/>
      <c r="I103" s="42" t="s">
        <v>771</v>
      </c>
      <c r="J103" s="54" t="s">
        <v>776</v>
      </c>
      <c r="O103" s="17"/>
    </row>
    <row r="104" spans="1:15" ht="57.75" customHeight="1">
      <c r="A104" s="17"/>
      <c r="B104" s="17"/>
      <c r="C104" s="17"/>
      <c r="D104" s="17"/>
      <c r="E104" s="27"/>
      <c r="F104" s="17"/>
      <c r="G104" s="17"/>
      <c r="H104" s="17"/>
      <c r="I104" s="17"/>
      <c r="O104" s="17"/>
    </row>
    <row r="105" spans="1:15" ht="57.75" customHeight="1">
      <c r="A105" s="17"/>
      <c r="B105" s="17"/>
      <c r="C105" s="17"/>
      <c r="D105" s="17"/>
      <c r="E105" s="27"/>
      <c r="F105" s="17"/>
      <c r="G105" s="17"/>
      <c r="H105" s="17"/>
      <c r="I105" s="17"/>
      <c r="O105" s="17"/>
    </row>
    <row r="106" spans="1:15" ht="57.75" customHeight="1">
      <c r="A106" s="17"/>
      <c r="B106" s="17"/>
      <c r="C106" s="17"/>
      <c r="D106" s="17"/>
      <c r="E106" s="27"/>
      <c r="F106" s="17"/>
      <c r="G106" s="17"/>
      <c r="H106" s="17"/>
      <c r="I106" s="17"/>
      <c r="O106" s="17"/>
    </row>
    <row r="107" spans="1:15" ht="57.75" customHeight="1">
      <c r="A107" s="17"/>
      <c r="B107" s="17"/>
      <c r="C107" s="17"/>
      <c r="D107" s="17"/>
      <c r="E107" s="27"/>
      <c r="F107" s="17"/>
      <c r="G107" s="17"/>
      <c r="H107" s="17"/>
      <c r="I107" s="17"/>
      <c r="O107" s="17"/>
    </row>
    <row r="108" spans="1:15" ht="57.75" customHeight="1">
      <c r="A108" s="17"/>
      <c r="B108" s="17"/>
      <c r="C108" s="17"/>
      <c r="D108" s="17"/>
      <c r="E108" s="27"/>
      <c r="F108" s="17"/>
      <c r="G108" s="17"/>
      <c r="H108" s="17"/>
      <c r="I108" s="17"/>
      <c r="O108" s="17"/>
    </row>
  </sheetData>
  <sheetProtection/>
  <conditionalFormatting sqref="D8:D13 D19:D25">
    <cfRule type="containsText" priority="2" dxfId="14" operator="containsText" text="http://research.nii.ac.jp/~ksatoh/">
      <formula>NOT(ISERROR(SEARCH("http://research.nii.ac.jp/~ksatoh/",D8)))</formula>
    </cfRule>
  </conditionalFormatting>
  <conditionalFormatting sqref="D14:D18">
    <cfRule type="containsText" priority="1" dxfId="14" operator="containsText" text="http://research.nii.ac.jp/~ksatoh/">
      <formula>NOT(ISERROR(SEARCH("http://research.nii.ac.jp/~ksatoh/",D14)))</formula>
    </cfRule>
  </conditionalFormatting>
  <dataValidations count="1">
    <dataValidation type="list" allowBlank="1" showInputMessage="1" showErrorMessage="1" sqref="F43:F51 F15:F38 F9:F13 F54:F94 F101:F103">
      <formula1>"Professor, Associate Professor, Assistant Professor,                                              ,"</formula1>
    </dataValidation>
  </dataValidation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B1:I242"/>
  <sheetViews>
    <sheetView zoomScalePageLayoutView="0" workbookViewId="0" topLeftCell="E1">
      <selection activeCell="D3" sqref="D3:E6"/>
    </sheetView>
  </sheetViews>
  <sheetFormatPr defaultColWidth="8.88671875" defaultRowHeight="18.75"/>
  <cols>
    <col min="1" max="2" width="0" style="0" hidden="1" customWidth="1"/>
    <col min="3" max="3" width="120.99609375" style="0" hidden="1" customWidth="1"/>
    <col min="4" max="4" width="0" style="0" hidden="1" customWidth="1"/>
    <col min="8" max="8" width="27.3359375" style="0" customWidth="1"/>
  </cols>
  <sheetData>
    <row r="1" spans="2:9" ht="17.25">
      <c r="B1" t="s">
        <v>130</v>
      </c>
      <c r="C1" t="s">
        <v>383</v>
      </c>
      <c r="E1" t="s">
        <v>381</v>
      </c>
      <c r="F1" t="s">
        <v>384</v>
      </c>
      <c r="G1" t="s">
        <v>122</v>
      </c>
      <c r="H1" t="s">
        <v>382</v>
      </c>
      <c r="I1" t="s">
        <v>384</v>
      </c>
    </row>
    <row r="3" spans="2:9" ht="17.25">
      <c r="B3">
        <v>1</v>
      </c>
      <c r="C3" t="s">
        <v>394</v>
      </c>
      <c r="E3" s="1" t="s">
        <v>45</v>
      </c>
      <c r="G3">
        <v>1</v>
      </c>
      <c r="H3" t="s">
        <v>80</v>
      </c>
      <c r="I3" t="s">
        <v>63</v>
      </c>
    </row>
    <row r="4" spans="2:9" ht="17.25">
      <c r="B4">
        <v>2</v>
      </c>
      <c r="C4" t="s">
        <v>1</v>
      </c>
      <c r="E4" s="1" t="s">
        <v>46</v>
      </c>
      <c r="G4">
        <v>115</v>
      </c>
      <c r="H4" t="s">
        <v>98</v>
      </c>
      <c r="I4" t="s">
        <v>64</v>
      </c>
    </row>
    <row r="5" spans="2:8" ht="17.25">
      <c r="B5">
        <v>3</v>
      </c>
      <c r="C5" t="s">
        <v>142</v>
      </c>
      <c r="G5">
        <v>62</v>
      </c>
      <c r="H5" t="s">
        <v>89</v>
      </c>
    </row>
    <row r="6" spans="2:8" ht="17.25">
      <c r="B6">
        <v>4</v>
      </c>
      <c r="C6" t="s">
        <v>2</v>
      </c>
      <c r="G6">
        <v>200</v>
      </c>
      <c r="H6" t="s">
        <v>47</v>
      </c>
    </row>
    <row r="7" spans="2:8" ht="17.25">
      <c r="B7">
        <v>5</v>
      </c>
      <c r="C7" t="s">
        <v>3</v>
      </c>
      <c r="G7">
        <v>116</v>
      </c>
      <c r="H7" t="s">
        <v>99</v>
      </c>
    </row>
    <row r="8" spans="2:8" ht="17.25">
      <c r="B8">
        <v>6</v>
      </c>
      <c r="C8" t="s">
        <v>4</v>
      </c>
      <c r="G8">
        <v>63</v>
      </c>
      <c r="H8" t="s">
        <v>90</v>
      </c>
    </row>
    <row r="9" spans="2:8" ht="17.25">
      <c r="B9">
        <v>7</v>
      </c>
      <c r="C9" t="s">
        <v>143</v>
      </c>
      <c r="G9">
        <v>226</v>
      </c>
      <c r="H9" t="s">
        <v>48</v>
      </c>
    </row>
    <row r="10" spans="2:8" ht="17.25">
      <c r="B10">
        <v>8</v>
      </c>
      <c r="C10" t="s">
        <v>155</v>
      </c>
      <c r="G10">
        <v>160</v>
      </c>
      <c r="H10" t="s">
        <v>49</v>
      </c>
    </row>
    <row r="11" spans="2:8" ht="17.25">
      <c r="B11">
        <v>9</v>
      </c>
      <c r="C11" t="s">
        <v>156</v>
      </c>
      <c r="G11">
        <v>183</v>
      </c>
      <c r="H11" t="s">
        <v>105</v>
      </c>
    </row>
    <row r="12" spans="2:8" ht="17.25">
      <c r="B12">
        <v>10</v>
      </c>
      <c r="C12" t="s">
        <v>159</v>
      </c>
      <c r="G12">
        <v>2</v>
      </c>
      <c r="H12" t="s">
        <v>81</v>
      </c>
    </row>
    <row r="13" spans="2:8" ht="17.25">
      <c r="B13">
        <v>11</v>
      </c>
      <c r="C13" t="s">
        <v>157</v>
      </c>
      <c r="G13">
        <v>227</v>
      </c>
      <c r="H13" t="s">
        <v>50</v>
      </c>
    </row>
    <row r="14" spans="2:8" ht="17.25">
      <c r="B14">
        <v>12</v>
      </c>
      <c r="C14" t="s">
        <v>158</v>
      </c>
      <c r="G14">
        <v>48</v>
      </c>
      <c r="H14" t="s">
        <v>88</v>
      </c>
    </row>
    <row r="15" spans="2:8" ht="17.25">
      <c r="B15">
        <v>13</v>
      </c>
      <c r="C15" t="s">
        <v>375</v>
      </c>
      <c r="G15">
        <v>117</v>
      </c>
      <c r="H15" t="s">
        <v>100</v>
      </c>
    </row>
    <row r="16" spans="2:8" ht="17.25">
      <c r="B16">
        <v>14</v>
      </c>
      <c r="C16" t="s">
        <v>150</v>
      </c>
      <c r="G16">
        <v>3</v>
      </c>
      <c r="H16" t="s">
        <v>82</v>
      </c>
    </row>
    <row r="17" spans="2:8" ht="17.25">
      <c r="B17">
        <v>15</v>
      </c>
      <c r="C17" t="s">
        <v>151</v>
      </c>
      <c r="G17">
        <v>161</v>
      </c>
      <c r="H17" t="s">
        <v>104</v>
      </c>
    </row>
    <row r="18" spans="2:8" ht="17.25">
      <c r="B18">
        <v>16</v>
      </c>
      <c r="C18" t="s">
        <v>149</v>
      </c>
      <c r="G18">
        <v>4</v>
      </c>
      <c r="H18" t="s">
        <v>83</v>
      </c>
    </row>
    <row r="19" spans="2:8" ht="17.25">
      <c r="B19">
        <v>17</v>
      </c>
      <c r="C19" t="s">
        <v>152</v>
      </c>
      <c r="G19">
        <v>5</v>
      </c>
      <c r="H19" t="s">
        <v>84</v>
      </c>
    </row>
    <row r="20" spans="2:8" ht="17.25">
      <c r="B20">
        <v>18</v>
      </c>
      <c r="C20" t="s">
        <v>5</v>
      </c>
      <c r="G20">
        <v>162</v>
      </c>
      <c r="H20" t="s">
        <v>51</v>
      </c>
    </row>
    <row r="21" spans="2:8" ht="17.25">
      <c r="B21">
        <v>19</v>
      </c>
      <c r="C21" t="s">
        <v>160</v>
      </c>
      <c r="G21">
        <v>118</v>
      </c>
      <c r="H21" t="s">
        <v>101</v>
      </c>
    </row>
    <row r="22" spans="2:8" ht="17.25">
      <c r="B22">
        <v>20</v>
      </c>
      <c r="C22" t="s">
        <v>148</v>
      </c>
      <c r="G22">
        <v>119</v>
      </c>
      <c r="H22" t="s">
        <v>102</v>
      </c>
    </row>
    <row r="23" spans="2:8" ht="17.25">
      <c r="B23">
        <v>21</v>
      </c>
      <c r="C23" t="s">
        <v>6</v>
      </c>
      <c r="G23">
        <v>163</v>
      </c>
      <c r="H23" t="s">
        <v>52</v>
      </c>
    </row>
    <row r="24" spans="2:8" ht="17.25">
      <c r="B24">
        <v>22</v>
      </c>
      <c r="C24" t="s">
        <v>7</v>
      </c>
      <c r="G24">
        <v>64</v>
      </c>
      <c r="H24" t="s">
        <v>91</v>
      </c>
    </row>
    <row r="25" spans="2:8" ht="17.25">
      <c r="B25">
        <v>23</v>
      </c>
      <c r="C25" t="s">
        <v>8</v>
      </c>
      <c r="G25">
        <v>228</v>
      </c>
      <c r="H25" t="s">
        <v>53</v>
      </c>
    </row>
    <row r="26" spans="2:8" ht="17.25">
      <c r="B26">
        <v>24</v>
      </c>
      <c r="C26" t="s">
        <v>9</v>
      </c>
      <c r="G26">
        <v>6</v>
      </c>
      <c r="H26" t="s">
        <v>85</v>
      </c>
    </row>
    <row r="27" spans="2:8" ht="17.25">
      <c r="B27">
        <v>25</v>
      </c>
      <c r="C27" t="s">
        <v>10</v>
      </c>
      <c r="G27">
        <v>184</v>
      </c>
      <c r="H27" t="s">
        <v>106</v>
      </c>
    </row>
    <row r="28" spans="2:8" ht="17.25">
      <c r="B28">
        <v>26</v>
      </c>
      <c r="C28" t="s">
        <v>178</v>
      </c>
      <c r="G28">
        <v>120</v>
      </c>
      <c r="H28" t="s">
        <v>54</v>
      </c>
    </row>
    <row r="29" spans="2:8" ht="17.25">
      <c r="B29">
        <v>27</v>
      </c>
      <c r="C29" t="s">
        <v>171</v>
      </c>
      <c r="G29">
        <v>65</v>
      </c>
      <c r="H29" t="s">
        <v>92</v>
      </c>
    </row>
    <row r="30" spans="2:8" ht="17.25">
      <c r="B30">
        <v>28</v>
      </c>
      <c r="C30" t="s">
        <v>173</v>
      </c>
      <c r="G30">
        <v>185</v>
      </c>
      <c r="H30" t="s">
        <v>107</v>
      </c>
    </row>
    <row r="31" spans="2:8" ht="17.25">
      <c r="B31">
        <v>29</v>
      </c>
      <c r="C31" t="s">
        <v>172</v>
      </c>
      <c r="G31">
        <v>216</v>
      </c>
      <c r="H31" t="s">
        <v>55</v>
      </c>
    </row>
    <row r="32" spans="2:8" ht="17.25">
      <c r="B32">
        <v>30</v>
      </c>
      <c r="C32" t="s">
        <v>176</v>
      </c>
      <c r="G32">
        <v>229</v>
      </c>
      <c r="H32" t="s">
        <v>56</v>
      </c>
    </row>
    <row r="33" spans="2:8" ht="17.25">
      <c r="B33">
        <v>31</v>
      </c>
      <c r="C33" t="s">
        <v>175</v>
      </c>
      <c r="G33">
        <v>7</v>
      </c>
      <c r="H33" t="s">
        <v>131</v>
      </c>
    </row>
    <row r="34" spans="2:8" ht="17.25">
      <c r="B34">
        <v>32</v>
      </c>
      <c r="C34" t="s">
        <v>179</v>
      </c>
      <c r="G34">
        <v>121</v>
      </c>
      <c r="H34" t="s">
        <v>103</v>
      </c>
    </row>
    <row r="35" spans="2:8" ht="17.25">
      <c r="B35">
        <v>33</v>
      </c>
      <c r="C35" t="s">
        <v>180</v>
      </c>
      <c r="G35">
        <v>66</v>
      </c>
      <c r="H35" t="s">
        <v>57</v>
      </c>
    </row>
    <row r="36" spans="2:8" ht="17.25">
      <c r="B36">
        <v>34</v>
      </c>
      <c r="C36" t="s">
        <v>11</v>
      </c>
      <c r="G36">
        <v>67</v>
      </c>
      <c r="H36" t="s">
        <v>93</v>
      </c>
    </row>
    <row r="37" spans="2:8" ht="17.25">
      <c r="B37">
        <v>35</v>
      </c>
      <c r="C37" t="s">
        <v>12</v>
      </c>
      <c r="G37">
        <v>8</v>
      </c>
      <c r="H37" t="s">
        <v>86</v>
      </c>
    </row>
    <row r="38" spans="2:8" ht="17.25">
      <c r="B38">
        <v>36</v>
      </c>
      <c r="C38" t="s">
        <v>13</v>
      </c>
      <c r="G38">
        <v>68</v>
      </c>
      <c r="H38" t="s">
        <v>94</v>
      </c>
    </row>
    <row r="39" spans="2:8" ht="17.25">
      <c r="B39">
        <v>37</v>
      </c>
      <c r="C39" t="s">
        <v>14</v>
      </c>
      <c r="G39">
        <v>164</v>
      </c>
      <c r="H39" t="s">
        <v>58</v>
      </c>
    </row>
    <row r="40" spans="2:8" ht="17.25">
      <c r="B40">
        <v>38</v>
      </c>
      <c r="C40" t="s">
        <v>395</v>
      </c>
      <c r="G40">
        <v>69</v>
      </c>
      <c r="H40" t="s">
        <v>95</v>
      </c>
    </row>
    <row r="41" spans="2:8" ht="17.25">
      <c r="B41">
        <v>39</v>
      </c>
      <c r="C41" t="s">
        <v>146</v>
      </c>
      <c r="G41">
        <v>230</v>
      </c>
      <c r="H41" t="s">
        <v>59</v>
      </c>
    </row>
    <row r="42" spans="2:8" ht="17.25">
      <c r="B42">
        <v>40</v>
      </c>
      <c r="C42" t="s">
        <v>376</v>
      </c>
      <c r="G42">
        <v>70</v>
      </c>
      <c r="H42" t="s">
        <v>60</v>
      </c>
    </row>
    <row r="43" spans="2:8" ht="17.25">
      <c r="B43">
        <v>41</v>
      </c>
      <c r="C43" t="s">
        <v>377</v>
      </c>
      <c r="G43">
        <v>71</v>
      </c>
      <c r="H43" t="s">
        <v>96</v>
      </c>
    </row>
    <row r="44" spans="2:8" ht="17.25">
      <c r="B44">
        <v>42</v>
      </c>
      <c r="C44" t="s">
        <v>15</v>
      </c>
      <c r="G44">
        <v>221</v>
      </c>
      <c r="H44" t="s">
        <v>61</v>
      </c>
    </row>
    <row r="45" spans="2:8" ht="17.25">
      <c r="B45">
        <v>43</v>
      </c>
      <c r="C45" t="s">
        <v>16</v>
      </c>
      <c r="G45">
        <v>186</v>
      </c>
      <c r="H45" t="s">
        <v>108</v>
      </c>
    </row>
    <row r="46" spans="2:8" ht="17.25">
      <c r="B46">
        <v>44</v>
      </c>
      <c r="C46" t="s">
        <v>17</v>
      </c>
      <c r="G46">
        <v>9</v>
      </c>
      <c r="H46" t="s">
        <v>87</v>
      </c>
    </row>
    <row r="47" spans="2:8" ht="17.25">
      <c r="B47">
        <v>45</v>
      </c>
      <c r="C47" t="s">
        <v>18</v>
      </c>
      <c r="G47">
        <v>201</v>
      </c>
      <c r="H47" t="s">
        <v>62</v>
      </c>
    </row>
    <row r="48" spans="2:8" ht="17.25">
      <c r="B48">
        <v>46</v>
      </c>
      <c r="C48" t="s">
        <v>19</v>
      </c>
      <c r="G48">
        <v>202</v>
      </c>
      <c r="H48" t="s">
        <v>110</v>
      </c>
    </row>
    <row r="49" spans="2:8" ht="17.25">
      <c r="B49">
        <v>47</v>
      </c>
      <c r="C49" t="s">
        <v>20</v>
      </c>
      <c r="G49">
        <v>187</v>
      </c>
      <c r="H49" t="s">
        <v>109</v>
      </c>
    </row>
    <row r="50" spans="2:8" ht="17.25">
      <c r="B50">
        <v>48</v>
      </c>
      <c r="C50" t="s">
        <v>21</v>
      </c>
      <c r="G50">
        <v>72</v>
      </c>
      <c r="H50" t="s">
        <v>97</v>
      </c>
    </row>
    <row r="51" spans="2:8" ht="17.25">
      <c r="B51">
        <v>49</v>
      </c>
      <c r="C51" t="s">
        <v>126</v>
      </c>
      <c r="G51">
        <v>73</v>
      </c>
      <c r="H51" t="s">
        <v>232</v>
      </c>
    </row>
    <row r="52" spans="2:8" ht="17.25">
      <c r="B52">
        <v>50</v>
      </c>
      <c r="C52" t="s">
        <v>396</v>
      </c>
      <c r="G52">
        <v>203</v>
      </c>
      <c r="H52" t="s">
        <v>337</v>
      </c>
    </row>
    <row r="53" spans="2:8" ht="17.25">
      <c r="B53">
        <v>51</v>
      </c>
      <c r="C53" t="s">
        <v>22</v>
      </c>
      <c r="G53">
        <v>165</v>
      </c>
      <c r="H53" t="s">
        <v>307</v>
      </c>
    </row>
    <row r="54" spans="2:8" ht="17.25">
      <c r="B54">
        <v>52</v>
      </c>
      <c r="C54" t="s">
        <v>128</v>
      </c>
      <c r="G54">
        <v>74</v>
      </c>
      <c r="H54" t="s">
        <v>233</v>
      </c>
    </row>
    <row r="55" spans="2:8" ht="17.25">
      <c r="B55">
        <v>53</v>
      </c>
      <c r="C55" t="s">
        <v>378</v>
      </c>
      <c r="G55">
        <v>122</v>
      </c>
      <c r="H55" t="s">
        <v>273</v>
      </c>
    </row>
    <row r="56" spans="2:8" ht="17.25">
      <c r="B56">
        <v>54</v>
      </c>
      <c r="C56" t="s">
        <v>165</v>
      </c>
      <c r="G56">
        <v>166</v>
      </c>
      <c r="H56" t="s">
        <v>308</v>
      </c>
    </row>
    <row r="57" spans="2:8" ht="17.25">
      <c r="B57">
        <v>55</v>
      </c>
      <c r="C57" t="s">
        <v>163</v>
      </c>
      <c r="G57">
        <v>10</v>
      </c>
      <c r="H57" t="s">
        <v>181</v>
      </c>
    </row>
    <row r="58" spans="2:8" ht="17.25">
      <c r="B58">
        <v>56</v>
      </c>
      <c r="C58" t="s">
        <v>162</v>
      </c>
      <c r="G58">
        <v>123</v>
      </c>
      <c r="H58" t="s">
        <v>274</v>
      </c>
    </row>
    <row r="59" spans="2:8" ht="17.25">
      <c r="B59">
        <v>57</v>
      </c>
      <c r="C59" t="s">
        <v>164</v>
      </c>
      <c r="G59">
        <v>75</v>
      </c>
      <c r="H59" t="s">
        <v>234</v>
      </c>
    </row>
    <row r="60" spans="2:8" ht="17.25">
      <c r="B60">
        <v>58</v>
      </c>
      <c r="C60" t="s">
        <v>168</v>
      </c>
      <c r="G60">
        <v>124</v>
      </c>
      <c r="H60" t="s">
        <v>275</v>
      </c>
    </row>
    <row r="61" spans="2:8" ht="17.25">
      <c r="B61">
        <v>59</v>
      </c>
      <c r="C61" t="s">
        <v>166</v>
      </c>
      <c r="G61">
        <v>76</v>
      </c>
      <c r="H61" t="s">
        <v>235</v>
      </c>
    </row>
    <row r="62" spans="2:8" ht="17.25">
      <c r="B62">
        <v>60</v>
      </c>
      <c r="C62" t="s">
        <v>167</v>
      </c>
      <c r="G62">
        <v>167</v>
      </c>
      <c r="H62" t="s">
        <v>309</v>
      </c>
    </row>
    <row r="63" spans="2:8" ht="17.25">
      <c r="B63">
        <v>61</v>
      </c>
      <c r="C63" t="s">
        <v>169</v>
      </c>
      <c r="G63">
        <v>168</v>
      </c>
      <c r="H63" t="s">
        <v>310</v>
      </c>
    </row>
    <row r="64" spans="2:8" ht="17.25">
      <c r="B64">
        <v>62</v>
      </c>
      <c r="C64" t="s">
        <v>23</v>
      </c>
      <c r="G64">
        <v>188</v>
      </c>
      <c r="H64" t="s">
        <v>325</v>
      </c>
    </row>
    <row r="65" spans="2:8" ht="17.25">
      <c r="B65">
        <v>63</v>
      </c>
      <c r="C65" t="s">
        <v>24</v>
      </c>
      <c r="G65">
        <v>77</v>
      </c>
      <c r="H65" t="s">
        <v>236</v>
      </c>
    </row>
    <row r="66" spans="2:8" ht="17.25">
      <c r="B66">
        <v>64</v>
      </c>
      <c r="C66" t="s">
        <v>25</v>
      </c>
      <c r="G66">
        <v>169</v>
      </c>
      <c r="H66" t="s">
        <v>311</v>
      </c>
    </row>
    <row r="67" spans="2:8" ht="17.25">
      <c r="B67">
        <v>65</v>
      </c>
      <c r="C67" t="s">
        <v>26</v>
      </c>
      <c r="G67">
        <v>78</v>
      </c>
      <c r="H67" t="s">
        <v>237</v>
      </c>
    </row>
    <row r="68" spans="2:8" ht="17.25">
      <c r="B68">
        <v>66</v>
      </c>
      <c r="C68" t="s">
        <v>27</v>
      </c>
      <c r="G68">
        <v>79</v>
      </c>
      <c r="H68" t="s">
        <v>238</v>
      </c>
    </row>
    <row r="69" spans="2:8" ht="17.25">
      <c r="B69">
        <v>67</v>
      </c>
      <c r="C69" t="s">
        <v>28</v>
      </c>
      <c r="G69">
        <v>125</v>
      </c>
      <c r="H69" t="s">
        <v>276</v>
      </c>
    </row>
    <row r="70" spans="2:8" ht="17.25">
      <c r="B70">
        <v>68</v>
      </c>
      <c r="C70" t="s">
        <v>29</v>
      </c>
      <c r="G70">
        <v>80</v>
      </c>
      <c r="H70" t="s">
        <v>239</v>
      </c>
    </row>
    <row r="71" spans="2:8" ht="17.25">
      <c r="B71">
        <v>69</v>
      </c>
      <c r="C71" t="s">
        <v>379</v>
      </c>
      <c r="G71">
        <v>222</v>
      </c>
      <c r="H71" t="s">
        <v>354</v>
      </c>
    </row>
    <row r="72" spans="2:8" ht="17.25">
      <c r="B72">
        <v>70</v>
      </c>
      <c r="C72" t="s">
        <v>397</v>
      </c>
      <c r="G72">
        <v>240</v>
      </c>
      <c r="H72" t="s">
        <v>367</v>
      </c>
    </row>
    <row r="73" spans="2:8" ht="17.25">
      <c r="B73">
        <v>71</v>
      </c>
      <c r="C73" t="s">
        <v>127</v>
      </c>
      <c r="G73">
        <v>52</v>
      </c>
      <c r="H73" t="s">
        <v>222</v>
      </c>
    </row>
    <row r="74" spans="2:8" ht="17.25">
      <c r="B74">
        <v>72</v>
      </c>
      <c r="C74" t="s">
        <v>398</v>
      </c>
      <c r="G74">
        <v>49</v>
      </c>
      <c r="H74" t="s">
        <v>219</v>
      </c>
    </row>
    <row r="75" spans="2:8" ht="17.25">
      <c r="B75">
        <v>73</v>
      </c>
      <c r="C75" t="s">
        <v>399</v>
      </c>
      <c r="G75">
        <v>126</v>
      </c>
      <c r="H75" t="s">
        <v>277</v>
      </c>
    </row>
    <row r="76" spans="2:8" ht="17.25">
      <c r="B76">
        <v>74</v>
      </c>
      <c r="C76" t="s">
        <v>30</v>
      </c>
      <c r="G76">
        <v>127</v>
      </c>
      <c r="H76" t="s">
        <v>278</v>
      </c>
    </row>
    <row r="77" spans="2:8" ht="17.25">
      <c r="B77">
        <v>75</v>
      </c>
      <c r="C77" t="s">
        <v>147</v>
      </c>
      <c r="G77">
        <v>241</v>
      </c>
      <c r="H77" t="s">
        <v>368</v>
      </c>
    </row>
    <row r="78" spans="2:8" ht="17.25">
      <c r="B78">
        <v>76</v>
      </c>
      <c r="C78" t="s">
        <v>31</v>
      </c>
      <c r="G78">
        <v>204</v>
      </c>
      <c r="H78" t="s">
        <v>338</v>
      </c>
    </row>
    <row r="79" spans="2:8" ht="17.25">
      <c r="B79">
        <v>77</v>
      </c>
      <c r="C79" t="s">
        <v>32</v>
      </c>
      <c r="G79">
        <v>81</v>
      </c>
      <c r="H79" t="s">
        <v>240</v>
      </c>
    </row>
    <row r="80" spans="2:8" ht="17.25">
      <c r="B80">
        <v>78</v>
      </c>
      <c r="C80" t="s">
        <v>33</v>
      </c>
      <c r="G80">
        <v>82</v>
      </c>
      <c r="H80" t="s">
        <v>241</v>
      </c>
    </row>
    <row r="81" spans="2:8" ht="17.25">
      <c r="B81">
        <v>79</v>
      </c>
      <c r="C81" t="s">
        <v>400</v>
      </c>
      <c r="G81">
        <v>11</v>
      </c>
      <c r="H81" t="s">
        <v>182</v>
      </c>
    </row>
    <row r="82" spans="2:8" ht="17.25">
      <c r="B82">
        <v>80</v>
      </c>
      <c r="C82" t="s">
        <v>380</v>
      </c>
      <c r="G82">
        <v>128</v>
      </c>
      <c r="H82" t="s">
        <v>279</v>
      </c>
    </row>
    <row r="83" spans="2:8" ht="17.25">
      <c r="B83">
        <v>81</v>
      </c>
      <c r="C83" t="s">
        <v>34</v>
      </c>
      <c r="G83">
        <v>83</v>
      </c>
      <c r="H83" t="s">
        <v>242</v>
      </c>
    </row>
    <row r="84" spans="2:8" ht="17.25">
      <c r="B84">
        <v>82</v>
      </c>
      <c r="C84" t="s">
        <v>154</v>
      </c>
      <c r="G84">
        <v>223</v>
      </c>
      <c r="H84" t="s">
        <v>355</v>
      </c>
    </row>
    <row r="85" spans="2:8" ht="17.25">
      <c r="B85">
        <v>83</v>
      </c>
      <c r="C85" t="s">
        <v>389</v>
      </c>
      <c r="G85">
        <v>129</v>
      </c>
      <c r="H85" t="s">
        <v>280</v>
      </c>
    </row>
    <row r="86" spans="2:8" ht="17.25">
      <c r="B86">
        <v>84</v>
      </c>
      <c r="C86" t="s">
        <v>153</v>
      </c>
      <c r="G86">
        <v>231</v>
      </c>
      <c r="H86" t="s">
        <v>358</v>
      </c>
    </row>
    <row r="87" spans="2:8" ht="17.25">
      <c r="B87">
        <v>85</v>
      </c>
      <c r="C87" t="s">
        <v>145</v>
      </c>
      <c r="G87">
        <v>170</v>
      </c>
      <c r="H87" t="s">
        <v>312</v>
      </c>
    </row>
    <row r="88" spans="2:8" ht="17.25">
      <c r="B88">
        <v>86</v>
      </c>
      <c r="C88" t="s">
        <v>144</v>
      </c>
      <c r="G88">
        <v>232</v>
      </c>
      <c r="H88" t="s">
        <v>359</v>
      </c>
    </row>
    <row r="89" spans="2:8" ht="17.25">
      <c r="B89">
        <v>87</v>
      </c>
      <c r="C89" t="s">
        <v>33</v>
      </c>
      <c r="G89">
        <v>205</v>
      </c>
      <c r="H89" t="s">
        <v>339</v>
      </c>
    </row>
    <row r="90" spans="2:8" ht="17.25">
      <c r="B90">
        <v>88</v>
      </c>
      <c r="C90" t="s">
        <v>35</v>
      </c>
      <c r="G90">
        <v>171</v>
      </c>
      <c r="H90" t="s">
        <v>313</v>
      </c>
    </row>
    <row r="91" spans="2:8" ht="17.25">
      <c r="B91">
        <v>89</v>
      </c>
      <c r="C91" t="s">
        <v>177</v>
      </c>
      <c r="G91">
        <v>84</v>
      </c>
      <c r="H91" t="s">
        <v>243</v>
      </c>
    </row>
    <row r="92" spans="2:8" ht="17.25">
      <c r="B92">
        <v>90</v>
      </c>
      <c r="C92" t="s">
        <v>174</v>
      </c>
      <c r="G92">
        <v>85</v>
      </c>
      <c r="H92" t="s">
        <v>244</v>
      </c>
    </row>
    <row r="93" spans="2:8" ht="17.25">
      <c r="B93">
        <v>91</v>
      </c>
      <c r="C93" t="s">
        <v>170</v>
      </c>
      <c r="G93">
        <v>189</v>
      </c>
      <c r="H93" t="s">
        <v>326</v>
      </c>
    </row>
    <row r="94" spans="2:8" ht="17.25">
      <c r="B94">
        <v>92</v>
      </c>
      <c r="C94" t="s">
        <v>161</v>
      </c>
      <c r="G94">
        <v>172</v>
      </c>
      <c r="H94" t="s">
        <v>314</v>
      </c>
    </row>
    <row r="95" spans="2:8" ht="17.25">
      <c r="B95">
        <v>93</v>
      </c>
      <c r="C95" t="s">
        <v>36</v>
      </c>
      <c r="G95">
        <v>142</v>
      </c>
      <c r="H95" t="s">
        <v>369</v>
      </c>
    </row>
    <row r="96" spans="2:8" ht="17.25">
      <c r="B96">
        <v>94</v>
      </c>
      <c r="C96" t="s">
        <v>37</v>
      </c>
      <c r="G96">
        <v>173</v>
      </c>
      <c r="H96" t="s">
        <v>315</v>
      </c>
    </row>
    <row r="97" spans="2:8" ht="17.25">
      <c r="B97">
        <v>95</v>
      </c>
      <c r="C97" t="s">
        <v>38</v>
      </c>
      <c r="G97">
        <v>195</v>
      </c>
      <c r="H97" t="s">
        <v>332</v>
      </c>
    </row>
    <row r="98" spans="2:8" ht="17.25">
      <c r="B98">
        <v>96</v>
      </c>
      <c r="C98" t="s">
        <v>401</v>
      </c>
      <c r="G98">
        <v>130</v>
      </c>
      <c r="H98" t="s">
        <v>281</v>
      </c>
    </row>
    <row r="99" spans="7:8" ht="17.25">
      <c r="G99">
        <v>131</v>
      </c>
      <c r="H99" t="s">
        <v>282</v>
      </c>
    </row>
    <row r="100" spans="7:8" ht="17.25">
      <c r="G100">
        <v>12</v>
      </c>
      <c r="H100" t="s">
        <v>183</v>
      </c>
    </row>
    <row r="101" spans="7:8" ht="17.25">
      <c r="G101">
        <v>13</v>
      </c>
      <c r="H101" t="s">
        <v>184</v>
      </c>
    </row>
    <row r="102" spans="7:8" ht="17.25">
      <c r="G102">
        <v>14</v>
      </c>
      <c r="H102" t="s">
        <v>185</v>
      </c>
    </row>
    <row r="103" spans="7:8" ht="17.25">
      <c r="G103">
        <v>15</v>
      </c>
      <c r="H103" t="s">
        <v>186</v>
      </c>
    </row>
    <row r="104" spans="7:8" ht="17.25">
      <c r="G104">
        <v>132</v>
      </c>
      <c r="H104" t="s">
        <v>283</v>
      </c>
    </row>
    <row r="105" spans="7:8" ht="17.25">
      <c r="G105">
        <v>224</v>
      </c>
      <c r="H105" t="s">
        <v>356</v>
      </c>
    </row>
    <row r="106" spans="7:8" ht="17.25">
      <c r="G106">
        <v>16</v>
      </c>
      <c r="H106" t="s">
        <v>187</v>
      </c>
    </row>
    <row r="107" spans="7:8" ht="17.25">
      <c r="G107">
        <v>133</v>
      </c>
      <c r="H107" t="s">
        <v>284</v>
      </c>
    </row>
    <row r="108" spans="7:8" ht="17.25">
      <c r="G108">
        <v>174</v>
      </c>
      <c r="H108" t="s">
        <v>316</v>
      </c>
    </row>
    <row r="109" spans="7:8" ht="17.25">
      <c r="G109">
        <v>17</v>
      </c>
      <c r="H109" t="s">
        <v>188</v>
      </c>
    </row>
    <row r="110" spans="7:8" ht="17.25">
      <c r="G110">
        <v>206</v>
      </c>
      <c r="H110" t="s">
        <v>340</v>
      </c>
    </row>
    <row r="111" spans="7:8" ht="17.25">
      <c r="G111">
        <v>18</v>
      </c>
      <c r="H111" t="s">
        <v>189</v>
      </c>
    </row>
    <row r="112" spans="7:8" ht="17.25">
      <c r="G112">
        <v>197</v>
      </c>
      <c r="H112" t="s">
        <v>334</v>
      </c>
    </row>
    <row r="113" spans="7:8" ht="17.25">
      <c r="G113">
        <v>19</v>
      </c>
      <c r="H113" t="s">
        <v>190</v>
      </c>
    </row>
    <row r="114" spans="7:8" ht="17.25">
      <c r="G114">
        <v>86</v>
      </c>
      <c r="H114" t="s">
        <v>245</v>
      </c>
    </row>
    <row r="115" spans="7:8" ht="17.25">
      <c r="G115">
        <v>50</v>
      </c>
      <c r="H115" t="s">
        <v>220</v>
      </c>
    </row>
    <row r="116" spans="7:8" ht="17.25">
      <c r="G116">
        <v>22</v>
      </c>
      <c r="H116" t="s">
        <v>193</v>
      </c>
    </row>
    <row r="117" spans="7:8" ht="17.25">
      <c r="G117">
        <v>23</v>
      </c>
      <c r="H117" t="s">
        <v>194</v>
      </c>
    </row>
    <row r="118" spans="7:8" ht="17.25">
      <c r="G118">
        <v>24</v>
      </c>
      <c r="H118" t="s">
        <v>195</v>
      </c>
    </row>
    <row r="119" spans="7:8" ht="17.25">
      <c r="G119">
        <v>134</v>
      </c>
      <c r="H119" t="s">
        <v>285</v>
      </c>
    </row>
    <row r="120" spans="7:8" ht="17.25">
      <c r="G120">
        <v>25</v>
      </c>
      <c r="H120" t="s">
        <v>196</v>
      </c>
    </row>
    <row r="121" spans="7:8" ht="17.25">
      <c r="G121">
        <v>87</v>
      </c>
      <c r="H121" t="s">
        <v>246</v>
      </c>
    </row>
    <row r="122" spans="7:8" ht="17.25">
      <c r="G122">
        <v>88</v>
      </c>
      <c r="H122" t="s">
        <v>247</v>
      </c>
    </row>
    <row r="123" spans="7:8" ht="17.25">
      <c r="G123">
        <v>89</v>
      </c>
      <c r="H123" t="s">
        <v>370</v>
      </c>
    </row>
    <row r="124" spans="7:8" ht="17.25">
      <c r="G124">
        <v>135</v>
      </c>
      <c r="H124" t="s">
        <v>286</v>
      </c>
    </row>
    <row r="125" spans="7:8" ht="17.25">
      <c r="G125">
        <v>136</v>
      </c>
      <c r="H125" t="s">
        <v>287</v>
      </c>
    </row>
    <row r="126" spans="7:8" ht="17.25">
      <c r="G126">
        <v>137</v>
      </c>
      <c r="H126" t="s">
        <v>288</v>
      </c>
    </row>
    <row r="127" spans="7:8" ht="17.25">
      <c r="G127">
        <v>196</v>
      </c>
      <c r="H127" t="s">
        <v>333</v>
      </c>
    </row>
    <row r="128" spans="7:8" ht="17.25">
      <c r="G128">
        <v>90</v>
      </c>
      <c r="H128" t="s">
        <v>248</v>
      </c>
    </row>
    <row r="129" spans="7:8" ht="17.25">
      <c r="G129">
        <v>91</v>
      </c>
      <c r="H129" t="s">
        <v>249</v>
      </c>
    </row>
    <row r="130" spans="7:8" ht="17.25">
      <c r="G130">
        <v>26</v>
      </c>
      <c r="H130" t="s">
        <v>197</v>
      </c>
    </row>
    <row r="131" spans="7:8" ht="17.25">
      <c r="G131">
        <v>27</v>
      </c>
      <c r="H131" t="s">
        <v>198</v>
      </c>
    </row>
    <row r="132" spans="7:8" ht="17.25">
      <c r="G132">
        <v>92</v>
      </c>
      <c r="H132" t="s">
        <v>250</v>
      </c>
    </row>
    <row r="133" spans="7:8" ht="17.25">
      <c r="G133">
        <v>138</v>
      </c>
      <c r="H133" t="s">
        <v>289</v>
      </c>
    </row>
    <row r="134" spans="7:8" ht="17.25">
      <c r="G134">
        <v>51</v>
      </c>
      <c r="H134" t="s">
        <v>221</v>
      </c>
    </row>
    <row r="135" spans="7:8" ht="17.25">
      <c r="G135">
        <v>233</v>
      </c>
      <c r="H135" t="s">
        <v>360</v>
      </c>
    </row>
    <row r="136" spans="7:8" ht="17.25">
      <c r="G136">
        <v>93</v>
      </c>
      <c r="H136" t="s">
        <v>251</v>
      </c>
    </row>
    <row r="137" spans="7:8" ht="17.25">
      <c r="G137">
        <v>94</v>
      </c>
      <c r="H137" t="s">
        <v>252</v>
      </c>
    </row>
    <row r="138" spans="7:8" ht="17.25">
      <c r="G138">
        <v>217</v>
      </c>
      <c r="H138" t="s">
        <v>350</v>
      </c>
    </row>
    <row r="139" spans="7:8" ht="17.25">
      <c r="G139">
        <v>175</v>
      </c>
      <c r="H139" t="s">
        <v>317</v>
      </c>
    </row>
    <row r="140" spans="7:8" ht="17.25">
      <c r="G140">
        <v>207</v>
      </c>
      <c r="H140" t="s">
        <v>341</v>
      </c>
    </row>
    <row r="141" spans="7:8" ht="17.25">
      <c r="G141">
        <v>139</v>
      </c>
      <c r="H141" t="s">
        <v>290</v>
      </c>
    </row>
    <row r="142" spans="7:8" ht="17.25">
      <c r="G142">
        <v>140</v>
      </c>
      <c r="H142" t="s">
        <v>291</v>
      </c>
    </row>
    <row r="143" spans="7:8" ht="17.25">
      <c r="G143">
        <v>28</v>
      </c>
      <c r="H143" t="s">
        <v>199</v>
      </c>
    </row>
    <row r="144" spans="7:8" ht="17.25">
      <c r="G144">
        <v>141</v>
      </c>
      <c r="H144" t="s">
        <v>292</v>
      </c>
    </row>
    <row r="145" spans="7:8" ht="17.25">
      <c r="G145">
        <v>234</v>
      </c>
      <c r="H145" t="s">
        <v>361</v>
      </c>
    </row>
    <row r="146" spans="7:8" ht="17.25">
      <c r="G146">
        <v>95</v>
      </c>
      <c r="H146" t="s">
        <v>253</v>
      </c>
    </row>
    <row r="147" spans="7:8" ht="17.25">
      <c r="G147">
        <v>96</v>
      </c>
      <c r="H147" t="s">
        <v>254</v>
      </c>
    </row>
    <row r="148" spans="7:8" ht="17.25">
      <c r="G148">
        <v>29</v>
      </c>
      <c r="H148" t="s">
        <v>200</v>
      </c>
    </row>
    <row r="149" spans="7:8" ht="17.25">
      <c r="G149">
        <v>97</v>
      </c>
      <c r="H149" t="s">
        <v>255</v>
      </c>
    </row>
    <row r="150" spans="7:8" ht="17.25">
      <c r="G150">
        <v>53</v>
      </c>
      <c r="H150" t="s">
        <v>223</v>
      </c>
    </row>
    <row r="151" spans="7:8" ht="17.25">
      <c r="G151">
        <v>30</v>
      </c>
      <c r="H151" t="s">
        <v>201</v>
      </c>
    </row>
    <row r="152" spans="7:8" ht="17.25">
      <c r="G152">
        <v>235</v>
      </c>
      <c r="H152" t="s">
        <v>362</v>
      </c>
    </row>
    <row r="153" spans="7:8" ht="17.25">
      <c r="G153">
        <v>208</v>
      </c>
      <c r="H153" t="s">
        <v>342</v>
      </c>
    </row>
    <row r="154" spans="7:8" ht="17.25">
      <c r="G154">
        <v>54</v>
      </c>
      <c r="H154" t="s">
        <v>224</v>
      </c>
    </row>
    <row r="155" spans="7:8" ht="17.25">
      <c r="G155">
        <v>176</v>
      </c>
      <c r="H155" t="s">
        <v>318</v>
      </c>
    </row>
    <row r="156" spans="7:8" ht="17.25">
      <c r="G156">
        <v>98</v>
      </c>
      <c r="H156" t="s">
        <v>256</v>
      </c>
    </row>
    <row r="157" spans="7:8" ht="17.25">
      <c r="G157">
        <v>99</v>
      </c>
      <c r="H157" t="s">
        <v>257</v>
      </c>
    </row>
    <row r="158" spans="7:8" ht="17.25">
      <c r="G158">
        <v>209</v>
      </c>
      <c r="H158" t="s">
        <v>343</v>
      </c>
    </row>
    <row r="159" spans="7:8" ht="17.25">
      <c r="G159">
        <v>210</v>
      </c>
      <c r="H159" t="s">
        <v>344</v>
      </c>
    </row>
    <row r="160" spans="7:8" ht="17.25">
      <c r="G160">
        <v>20</v>
      </c>
      <c r="H160" t="s">
        <v>191</v>
      </c>
    </row>
    <row r="161" spans="7:8" ht="17.25">
      <c r="G161">
        <v>211</v>
      </c>
      <c r="H161" t="s">
        <v>345</v>
      </c>
    </row>
    <row r="162" spans="7:8" ht="17.25">
      <c r="G162">
        <v>143</v>
      </c>
      <c r="H162" t="s">
        <v>293</v>
      </c>
    </row>
    <row r="163" spans="7:8" ht="17.25">
      <c r="G163">
        <v>31</v>
      </c>
      <c r="H163" t="s">
        <v>202</v>
      </c>
    </row>
    <row r="164" spans="7:8" ht="17.25">
      <c r="G164">
        <v>32</v>
      </c>
      <c r="H164" t="s">
        <v>203</v>
      </c>
    </row>
    <row r="165" spans="7:8" ht="17.25">
      <c r="G165">
        <v>55</v>
      </c>
      <c r="H165" t="s">
        <v>225</v>
      </c>
    </row>
    <row r="166" spans="7:8" ht="17.25">
      <c r="G166">
        <v>177</v>
      </c>
      <c r="H166" t="s">
        <v>319</v>
      </c>
    </row>
    <row r="167" spans="7:8" ht="17.25">
      <c r="G167">
        <v>56</v>
      </c>
      <c r="H167" t="s">
        <v>226</v>
      </c>
    </row>
    <row r="168" spans="7:8" ht="17.25">
      <c r="G168">
        <v>190</v>
      </c>
      <c r="H168" t="s">
        <v>327</v>
      </c>
    </row>
    <row r="169" spans="7:8" ht="17.25">
      <c r="G169">
        <v>191</v>
      </c>
      <c r="H169" t="s">
        <v>328</v>
      </c>
    </row>
    <row r="170" spans="7:8" ht="17.25">
      <c r="G170">
        <v>33</v>
      </c>
      <c r="H170" t="s">
        <v>204</v>
      </c>
    </row>
    <row r="171" spans="7:8" ht="17.25">
      <c r="G171">
        <v>212</v>
      </c>
      <c r="H171" t="s">
        <v>346</v>
      </c>
    </row>
    <row r="172" spans="7:8" ht="17.25">
      <c r="G172">
        <v>144</v>
      </c>
      <c r="H172" t="s">
        <v>294</v>
      </c>
    </row>
    <row r="173" spans="7:8" ht="17.25">
      <c r="G173">
        <v>145</v>
      </c>
      <c r="H173" t="s">
        <v>295</v>
      </c>
    </row>
    <row r="174" spans="7:8" ht="17.25">
      <c r="G174">
        <v>236</v>
      </c>
      <c r="H174" t="s">
        <v>363</v>
      </c>
    </row>
    <row r="175" spans="7:8" ht="17.25">
      <c r="G175">
        <v>34</v>
      </c>
      <c r="H175" t="s">
        <v>205</v>
      </c>
    </row>
    <row r="176" spans="7:8" ht="17.25">
      <c r="G176">
        <v>218</v>
      </c>
      <c r="H176" t="s">
        <v>351</v>
      </c>
    </row>
    <row r="177" spans="7:8" ht="17.25">
      <c r="G177">
        <v>146</v>
      </c>
      <c r="H177" t="s">
        <v>296</v>
      </c>
    </row>
    <row r="178" spans="7:8" ht="17.25">
      <c r="G178">
        <v>147</v>
      </c>
      <c r="H178" t="s">
        <v>371</v>
      </c>
    </row>
    <row r="179" spans="7:8" ht="17.25">
      <c r="G179">
        <v>100</v>
      </c>
      <c r="H179" t="s">
        <v>258</v>
      </c>
    </row>
    <row r="180" spans="7:8" ht="17.25">
      <c r="G180">
        <v>178</v>
      </c>
      <c r="H180" t="s">
        <v>320</v>
      </c>
    </row>
    <row r="181" spans="7:8" ht="17.25">
      <c r="G181">
        <v>179</v>
      </c>
      <c r="H181" t="s">
        <v>321</v>
      </c>
    </row>
    <row r="182" spans="7:8" ht="17.25">
      <c r="G182">
        <v>180</v>
      </c>
      <c r="H182" t="s">
        <v>322</v>
      </c>
    </row>
    <row r="183" spans="7:8" ht="17.25">
      <c r="G183">
        <v>57</v>
      </c>
      <c r="H183" t="s">
        <v>227</v>
      </c>
    </row>
    <row r="184" spans="7:8" ht="17.25">
      <c r="G184">
        <v>148</v>
      </c>
      <c r="H184" t="s">
        <v>297</v>
      </c>
    </row>
    <row r="185" spans="7:8" ht="17.25">
      <c r="G185">
        <v>101</v>
      </c>
      <c r="H185" t="s">
        <v>259</v>
      </c>
    </row>
    <row r="186" spans="7:8" ht="17.25">
      <c r="G186">
        <v>35</v>
      </c>
      <c r="H186" t="s">
        <v>206</v>
      </c>
    </row>
    <row r="187" spans="7:8" ht="17.25">
      <c r="G187">
        <v>102</v>
      </c>
      <c r="H187" t="s">
        <v>260</v>
      </c>
    </row>
    <row r="188" spans="7:8" ht="17.25">
      <c r="G188">
        <v>149</v>
      </c>
      <c r="H188" t="s">
        <v>298</v>
      </c>
    </row>
    <row r="189" spans="7:8" ht="17.25">
      <c r="G189">
        <v>103</v>
      </c>
      <c r="H189" t="s">
        <v>261</v>
      </c>
    </row>
    <row r="190" spans="7:8" ht="17.25">
      <c r="G190">
        <v>104</v>
      </c>
      <c r="H190" t="s">
        <v>262</v>
      </c>
    </row>
    <row r="191" spans="7:8" ht="17.25">
      <c r="G191">
        <v>36</v>
      </c>
      <c r="H191" t="s">
        <v>207</v>
      </c>
    </row>
    <row r="192" spans="7:8" ht="17.25">
      <c r="G192">
        <v>150</v>
      </c>
      <c r="H192" t="s">
        <v>299</v>
      </c>
    </row>
    <row r="193" spans="7:8" ht="17.25">
      <c r="G193">
        <v>151</v>
      </c>
      <c r="H193" t="s">
        <v>300</v>
      </c>
    </row>
    <row r="194" spans="7:8" ht="17.25">
      <c r="G194">
        <v>58</v>
      </c>
      <c r="H194" t="s">
        <v>228</v>
      </c>
    </row>
    <row r="195" spans="7:8" ht="17.25">
      <c r="G195">
        <v>105</v>
      </c>
      <c r="H195" t="s">
        <v>263</v>
      </c>
    </row>
    <row r="196" spans="7:8" ht="17.25">
      <c r="G196">
        <v>106</v>
      </c>
      <c r="H196" t="s">
        <v>264</v>
      </c>
    </row>
    <row r="197" spans="7:8" ht="17.25">
      <c r="G197">
        <v>21</v>
      </c>
      <c r="H197" t="s">
        <v>192</v>
      </c>
    </row>
    <row r="198" spans="7:8" ht="17.25">
      <c r="G198">
        <v>152</v>
      </c>
      <c r="H198" t="s">
        <v>301</v>
      </c>
    </row>
    <row r="199" spans="7:8" ht="17.25">
      <c r="G199">
        <v>37</v>
      </c>
      <c r="H199" t="s">
        <v>208</v>
      </c>
    </row>
    <row r="200" spans="7:8" ht="17.25">
      <c r="G200">
        <v>219</v>
      </c>
      <c r="H200" t="s">
        <v>352</v>
      </c>
    </row>
    <row r="201" spans="7:8" ht="17.25">
      <c r="G201">
        <v>237</v>
      </c>
      <c r="H201" t="s">
        <v>364</v>
      </c>
    </row>
    <row r="202" spans="7:8" ht="17.25">
      <c r="G202">
        <v>107</v>
      </c>
      <c r="H202" t="s">
        <v>265</v>
      </c>
    </row>
    <row r="203" spans="7:8" ht="17.25">
      <c r="G203">
        <v>192</v>
      </c>
      <c r="H203" t="s">
        <v>329</v>
      </c>
    </row>
    <row r="204" spans="7:8" ht="17.25">
      <c r="G204">
        <v>225</v>
      </c>
      <c r="H204" t="s">
        <v>357</v>
      </c>
    </row>
    <row r="205" spans="7:8" ht="17.25">
      <c r="G205">
        <v>108</v>
      </c>
      <c r="H205" t="s">
        <v>266</v>
      </c>
    </row>
    <row r="206" spans="7:8" ht="17.25">
      <c r="G206">
        <v>153</v>
      </c>
      <c r="H206" t="s">
        <v>302</v>
      </c>
    </row>
    <row r="207" spans="7:8" ht="17.25">
      <c r="G207">
        <v>154</v>
      </c>
      <c r="H207" t="s">
        <v>372</v>
      </c>
    </row>
    <row r="208" spans="7:8" ht="17.25">
      <c r="G208">
        <v>38</v>
      </c>
      <c r="H208" t="s">
        <v>209</v>
      </c>
    </row>
    <row r="209" spans="7:8" ht="17.25">
      <c r="G209">
        <v>198</v>
      </c>
      <c r="H209" t="s">
        <v>335</v>
      </c>
    </row>
    <row r="210" spans="7:8" ht="17.25">
      <c r="G210">
        <v>39</v>
      </c>
      <c r="H210" t="s">
        <v>210</v>
      </c>
    </row>
    <row r="211" spans="7:8" ht="17.25">
      <c r="G211">
        <v>109</v>
      </c>
      <c r="H211" t="s">
        <v>267</v>
      </c>
    </row>
    <row r="212" spans="7:8" ht="17.25">
      <c r="G212">
        <v>40</v>
      </c>
      <c r="H212" t="s">
        <v>211</v>
      </c>
    </row>
    <row r="213" spans="7:8" ht="17.25">
      <c r="G213">
        <v>159</v>
      </c>
      <c r="H213" t="s">
        <v>306</v>
      </c>
    </row>
    <row r="214" spans="7:8" ht="17.25">
      <c r="G214">
        <v>41</v>
      </c>
      <c r="H214" t="s">
        <v>212</v>
      </c>
    </row>
    <row r="215" spans="7:8" ht="17.25">
      <c r="G215">
        <v>199</v>
      </c>
      <c r="H215" t="s">
        <v>336</v>
      </c>
    </row>
    <row r="216" spans="7:8" ht="17.25">
      <c r="G216">
        <v>110</v>
      </c>
      <c r="H216" t="s">
        <v>268</v>
      </c>
    </row>
    <row r="217" spans="7:8" ht="17.25">
      <c r="G217">
        <v>213</v>
      </c>
      <c r="H217" t="s">
        <v>347</v>
      </c>
    </row>
    <row r="218" spans="7:8" ht="17.25">
      <c r="G218">
        <v>59</v>
      </c>
      <c r="H218" t="s">
        <v>229</v>
      </c>
    </row>
    <row r="219" spans="7:8" ht="17.25">
      <c r="G219">
        <v>181</v>
      </c>
      <c r="H219" t="s">
        <v>323</v>
      </c>
    </row>
    <row r="220" spans="7:8" ht="17.25">
      <c r="G220">
        <v>111</v>
      </c>
      <c r="H220" t="s">
        <v>269</v>
      </c>
    </row>
    <row r="221" spans="7:8" ht="17.25">
      <c r="G221">
        <v>42</v>
      </c>
      <c r="H221" t="s">
        <v>213</v>
      </c>
    </row>
    <row r="222" spans="7:8" ht="17.25">
      <c r="G222">
        <v>43</v>
      </c>
      <c r="H222" t="s">
        <v>214</v>
      </c>
    </row>
    <row r="223" spans="7:8" ht="17.25">
      <c r="G223">
        <v>238</v>
      </c>
      <c r="H223" t="s">
        <v>365</v>
      </c>
    </row>
    <row r="224" spans="7:8" ht="17.25">
      <c r="G224">
        <v>60</v>
      </c>
      <c r="H224" t="s">
        <v>230</v>
      </c>
    </row>
    <row r="225" spans="7:8" ht="17.25">
      <c r="G225">
        <v>112</v>
      </c>
      <c r="H225" t="s">
        <v>270</v>
      </c>
    </row>
    <row r="226" spans="7:8" ht="17.25">
      <c r="G226">
        <v>155</v>
      </c>
      <c r="H226" t="s">
        <v>303</v>
      </c>
    </row>
    <row r="227" spans="7:8" ht="17.25">
      <c r="G227">
        <v>44</v>
      </c>
      <c r="H227" t="s">
        <v>215</v>
      </c>
    </row>
    <row r="228" spans="7:8" ht="17.25">
      <c r="G228">
        <v>156</v>
      </c>
      <c r="H228" t="s">
        <v>304</v>
      </c>
    </row>
    <row r="229" spans="7:8" ht="17.25">
      <c r="G229">
        <v>182</v>
      </c>
      <c r="H229" t="s">
        <v>324</v>
      </c>
    </row>
    <row r="230" spans="7:8" ht="17.25">
      <c r="G230">
        <v>193</v>
      </c>
      <c r="H230" t="s">
        <v>330</v>
      </c>
    </row>
    <row r="231" spans="7:8" ht="17.25">
      <c r="G231">
        <v>45</v>
      </c>
      <c r="H231" t="s">
        <v>216</v>
      </c>
    </row>
    <row r="232" spans="7:8" ht="17.25">
      <c r="G232">
        <v>61</v>
      </c>
      <c r="H232" t="s">
        <v>231</v>
      </c>
    </row>
    <row r="233" spans="7:8" ht="17.25">
      <c r="G233">
        <v>158</v>
      </c>
      <c r="H233" t="s">
        <v>305</v>
      </c>
    </row>
    <row r="234" spans="7:8" ht="17.25">
      <c r="G234">
        <v>194</v>
      </c>
      <c r="H234" t="s">
        <v>331</v>
      </c>
    </row>
    <row r="235" spans="7:8" ht="17.25">
      <c r="G235">
        <v>46</v>
      </c>
      <c r="H235" t="s">
        <v>217</v>
      </c>
    </row>
    <row r="236" spans="7:8" ht="17.25">
      <c r="G236">
        <v>239</v>
      </c>
      <c r="H236" t="s">
        <v>366</v>
      </c>
    </row>
    <row r="237" spans="7:8" ht="17.25">
      <c r="G237">
        <v>214</v>
      </c>
      <c r="H237" t="s">
        <v>348</v>
      </c>
    </row>
    <row r="238" spans="7:8" ht="17.25">
      <c r="G238">
        <v>215</v>
      </c>
      <c r="H238" t="s">
        <v>349</v>
      </c>
    </row>
    <row r="239" spans="7:8" ht="17.25">
      <c r="G239">
        <v>220</v>
      </c>
      <c r="H239" t="s">
        <v>353</v>
      </c>
    </row>
    <row r="240" spans="7:8" ht="17.25">
      <c r="G240">
        <v>47</v>
      </c>
      <c r="H240" t="s">
        <v>218</v>
      </c>
    </row>
    <row r="241" spans="7:8" ht="17.25">
      <c r="G241">
        <v>113</v>
      </c>
      <c r="H241" t="s">
        <v>271</v>
      </c>
    </row>
    <row r="242" spans="7:8" ht="17.25">
      <c r="G242">
        <v>114</v>
      </c>
      <c r="H242" t="s">
        <v>272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村田　祐介</dc:creator>
  <cp:keywords/>
  <dc:description/>
  <cp:lastModifiedBy>村田　祐介</cp:lastModifiedBy>
  <cp:lastPrinted>2017-08-30T01:28:18Z</cp:lastPrinted>
  <dcterms:created xsi:type="dcterms:W3CDTF">2013-09-03T04:33:06Z</dcterms:created>
  <dcterms:modified xsi:type="dcterms:W3CDTF">2018-04-23T04:47:07Z</dcterms:modified>
  <cp:category/>
  <cp:version/>
  <cp:contentType/>
  <cp:contentStatus/>
</cp:coreProperties>
</file>