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570" windowHeight="8670" activeTab="0"/>
  </bookViews>
  <sheets>
    <sheet name="Form1" sheetId="1" r:id="rId1"/>
    <sheet name="Form2" sheetId="2" r:id="rId2"/>
    <sheet name="topic" sheetId="3" state="hidden" r:id="rId3"/>
    <sheet name="error_message" sheetId="4" state="hidden" r:id="rId4"/>
    <sheet name="PullDownInsti" sheetId="5" state="hidden" r:id="rId5"/>
  </sheets>
  <definedNames>
    <definedName name="Affiliation">'PullDownInsti'!$C$3:$C$99</definedName>
    <definedName name="CaBirth">'Form1'!$T$10</definedName>
    <definedName name="CaEmail">'Form1'!$G$14</definedName>
    <definedName name="CaFirst">'Form1'!$J$10</definedName>
    <definedName name="CaGen">'Form1'!$AB$10</definedName>
    <definedName name="CaName">'Form1'!$A$10</definedName>
    <definedName name="CaNatio">'Form1'!$N$13</definedName>
    <definedName name="CaStatus">'Form1'!$A$13</definedName>
    <definedName name="ComputerSkills">'Form1'!$A$31</definedName>
    <definedName name="DuDays">'Form2'!$AC$16</definedName>
    <definedName name="DuFrom">'Form2'!$E$16</definedName>
    <definedName name="Duration">'Form2'!$F$15</definedName>
    <definedName name="DuTo">'Form2'!$Q$16</definedName>
    <definedName name="EnPro">'Form1'!$A$40</definedName>
    <definedName name="error_message">'error_message'!$B$2:$D$8</definedName>
    <definedName name="Form1">'Form1'!$A$1:$AF$50</definedName>
    <definedName name="Form2">'Form2'!$A$1:$AF$50</definedName>
    <definedName name="gender">'PullDownInsti'!$E$3:$E$5</definedName>
    <definedName name="HigherEdu">'Form1'!$A$24</definedName>
    <definedName name="NameUniversity">'Form1'!$A$6</definedName>
    <definedName name="nation">'PullDownInsti'!$H$3:$H$244</definedName>
    <definedName name="ObjNii">'Form2'!$A$20</definedName>
    <definedName name="Ord_1">'Form2'!$D$3</definedName>
    <definedName name="Ord_2">'Form2'!$D$7</definedName>
    <definedName name="Ord_3">'Form2'!$D$11</definedName>
    <definedName name="_xlnm.Print_Area" localSheetId="0">'Form1'!$A$1:$AF$50</definedName>
    <definedName name="_xlnm.Print_Area" localSheetId="1">'Form2'!$A$1:$AF$50</definedName>
    <definedName name="Research">'topic'!$A$3:$J$83</definedName>
    <definedName name="status">'PullDownInsti'!$I$3:$I$5</definedName>
    <definedName name="SuDepartment">'Form1'!$A$20</definedName>
    <definedName name="SuEmail">'Form1'!$G$21</definedName>
    <definedName name="SuFamily">'Form1'!$A$17</definedName>
    <definedName name="SuFirst">'Form1'!$J$17</definedName>
    <definedName name="SuTitle">'Form1'!$T$17</definedName>
  </definedNames>
  <calcPr fullCalcOnLoad="1"/>
</workbook>
</file>

<file path=xl/sharedStrings.xml><?xml version="1.0" encoding="utf-8"?>
<sst xmlns="http://schemas.openxmlformats.org/spreadsheetml/2006/main" count="974" uniqueCount="732">
  <si>
    <t>Attachment1</t>
  </si>
  <si>
    <t xml:space="preserve">Institute of Computational Mathmatics and Scientific/Engineering Computing, Academy of Mathematics and System Sciences, Chinese Academy of Sciences </t>
  </si>
  <si>
    <t>School of Electronics Engineering and Computer Science, Peking University</t>
  </si>
  <si>
    <t>The Hong Kong University of Science and Technology (HKUST)</t>
  </si>
  <si>
    <t>The School of Electronic, Information and Electrical Engineering of Shanghai Jiao Tong University</t>
  </si>
  <si>
    <t>Department of computer Science and Engineering, University of Dhaka</t>
  </si>
  <si>
    <t>Australia-Japan Research Centre (AJRC), Australian National University</t>
  </si>
  <si>
    <t xml:space="preserve">National ICT Australia Limited (NICTA)
</t>
  </si>
  <si>
    <t xml:space="preserve">Center of Excellence in Engineered Quantum Systems and School of Mathmatics and Physics, The University of Queensland </t>
  </si>
  <si>
    <t>The Faculty of Engineering and Information Technologies,The University of Sydney</t>
  </si>
  <si>
    <t>Smart Transport Research Centre, hosted by the Faculty of Built Environment &amp; Engineering, Queensland University of Technology</t>
  </si>
  <si>
    <t>Faculty of Mathematics, University of Waterloo</t>
  </si>
  <si>
    <t>Faculty of Science, Department of Computing Science, Alberta Ingenuity Centre for Machine Learning, University of Alberta (AICML)</t>
  </si>
  <si>
    <t>School of Computer Science, McGill University</t>
  </si>
  <si>
    <t xml:space="preserve">Simon Fraser University </t>
  </si>
  <si>
    <t>Institut National de Recherche en Informatique et en Automatique (INRIA)</t>
  </si>
  <si>
    <t>Institut National Polytechnique de Grenoble</t>
  </si>
  <si>
    <t>Universite Joseph Fourier-Grenoble 1</t>
  </si>
  <si>
    <t>Pierre and Marie Curie University(UPMC)Laboratory of Computer Sciences, Paris6(LIP6)Computer Science Laboratory of Paris 6</t>
  </si>
  <si>
    <t>Institute National Polytechnique de Toulouse（ENSEEIHT-INPT)</t>
  </si>
  <si>
    <t>National Center for Scientific Research (CNRS)</t>
  </si>
  <si>
    <t>Universite Paul Sabatier (Universite de Toulouse III)</t>
  </si>
  <si>
    <t>University of Nice Sophia Antipolis</t>
  </si>
  <si>
    <t>Faculty of Applied Informatics, University of Augsburg</t>
  </si>
  <si>
    <t>Institute of Information Systems, German Research Center for Artificial Intelligence (DFKI)</t>
  </si>
  <si>
    <t>The Faculty of Applied Science of the University of Freiburg</t>
  </si>
  <si>
    <t>RWTH Aachen University, Germany (Faculty of Mathmatics, Computer Science and Natural Sciences)</t>
  </si>
  <si>
    <t>The German Academic Exchange Service (DAAD)</t>
  </si>
  <si>
    <t>Saarland University</t>
  </si>
  <si>
    <t>Faculty of Mathematics, Informatics and Statistics, University of Munchen</t>
  </si>
  <si>
    <t xml:space="preserve">Faculty of Civil Engineering and Geoscience, Delft University of Technology (TU Delft) </t>
  </si>
  <si>
    <t>Department of Informatics, Torino University</t>
  </si>
  <si>
    <t>Politecnico di Milano, Dipartimento di Elettronica, Informazione e Bioingegneria</t>
  </si>
  <si>
    <t>Institute of Electrical Engineering in Ecole Polytechnique Federale de Lausanne</t>
  </si>
  <si>
    <t>Faculty of Electrical Engineering, Czech Technical University in Prague</t>
  </si>
  <si>
    <t>International University of Rabat</t>
  </si>
  <si>
    <t xml:space="preserve">Hochschulbibliothekszentrum des Landes Nordrhein-Westfalen </t>
  </si>
  <si>
    <t>German National Library of Science and Technology (TIB)</t>
  </si>
  <si>
    <t>German National Library of Medicine (ZB MED)</t>
  </si>
  <si>
    <t>1. Candidate’s Information</t>
  </si>
  <si>
    <t>Name:</t>
  </si>
  <si>
    <t>FAMILY</t>
  </si>
  <si>
    <t>Date of birth:</t>
  </si>
  <si>
    <t>Gender:</t>
  </si>
  <si>
    <t>Male/Female</t>
  </si>
  <si>
    <t>Male</t>
  </si>
  <si>
    <t>Female</t>
  </si>
  <si>
    <t>American Samoa</t>
  </si>
  <si>
    <t>Anguilla</t>
  </si>
  <si>
    <t>Antigua and Barbuda</t>
  </si>
  <si>
    <t>Aruba</t>
  </si>
  <si>
    <t>Barbados</t>
  </si>
  <si>
    <t>Belize</t>
  </si>
  <si>
    <t>Bermuda</t>
  </si>
  <si>
    <t>Bosnia and Herzegovina</t>
  </si>
  <si>
    <t>British Indian Territory</t>
  </si>
  <si>
    <t>British Virgin Islands</t>
  </si>
  <si>
    <t>Burkina Faso</t>
  </si>
  <si>
    <t>Canada</t>
  </si>
  <si>
    <t>Cayman Islands</t>
  </si>
  <si>
    <t>Central African Republic</t>
  </si>
  <si>
    <t>Channel Islands</t>
  </si>
  <si>
    <t>Christmas Island</t>
  </si>
  <si>
    <t>Master</t>
  </si>
  <si>
    <t>PhD</t>
  </si>
  <si>
    <t>Current Status at your Institution:</t>
  </si>
  <si>
    <t>Nationality:</t>
  </si>
  <si>
    <t>E-mail:</t>
  </si>
  <si>
    <t>2. Supervisor’s Information</t>
  </si>
  <si>
    <t>Title/Position:</t>
  </si>
  <si>
    <t>2. Computer Skills</t>
  </si>
  <si>
    <t xml:space="preserve">3. English Language Proficiency: </t>
  </si>
  <si>
    <t>Department:</t>
  </si>
  <si>
    <t xml:space="preserve">1. Higher Education </t>
  </si>
  <si>
    <t>Please fill in your English level with the result of the TOEFL or IELTS or TOEIC exam,</t>
  </si>
  <si>
    <t>or appropriate English language proficiency test scores.</t>
  </si>
  <si>
    <t>- past research activities,</t>
  </si>
  <si>
    <t>- list of publications,</t>
  </si>
  <si>
    <t>- past internship and/or professional activities,</t>
  </si>
  <si>
    <t>- awards,</t>
  </si>
  <si>
    <t>Afghanistan</t>
  </si>
  <si>
    <t>Armenia</t>
  </si>
  <si>
    <t>Azerbaijan</t>
  </si>
  <si>
    <t>Bahrain</t>
  </si>
  <si>
    <t>Bangladesh</t>
  </si>
  <si>
    <t>Bhutan</t>
  </si>
  <si>
    <t>Cambodia</t>
  </si>
  <si>
    <t>China</t>
  </si>
  <si>
    <t>Australia</t>
  </si>
  <si>
    <t>Algeria</t>
  </si>
  <si>
    <t>Angola</t>
  </si>
  <si>
    <t>Benin</t>
  </si>
  <si>
    <t>Botswana</t>
  </si>
  <si>
    <t>Burundi</t>
  </si>
  <si>
    <t>Cameroon</t>
  </si>
  <si>
    <t>Cape Verde</t>
  </si>
  <si>
    <t>Chad</t>
  </si>
  <si>
    <t>Comoros</t>
  </si>
  <si>
    <t>Albania</t>
  </si>
  <si>
    <t>Andorra</t>
  </si>
  <si>
    <t>Austria</t>
  </si>
  <si>
    <t>Belarus</t>
  </si>
  <si>
    <t>Belgium</t>
  </si>
  <si>
    <t>Bulgaria</t>
  </si>
  <si>
    <t>Bahamas</t>
  </si>
  <si>
    <t>Argentina</t>
  </si>
  <si>
    <t>Bolivia</t>
  </si>
  <si>
    <t>Brazil</t>
  </si>
  <si>
    <t>Chile</t>
  </si>
  <si>
    <t>Colombia</t>
  </si>
  <si>
    <t>Cocos Islands</t>
  </si>
  <si>
    <t>4. Research Topics (select up to 3 topics from “list of research topics” and fill out in order)</t>
  </si>
  <si>
    <t>Order</t>
  </si>
  <si>
    <t>NO.</t>
  </si>
  <si>
    <t xml:space="preserve">Supervisor </t>
  </si>
  <si>
    <t>1.</t>
  </si>
  <si>
    <t>2.</t>
  </si>
  <si>
    <t>3.</t>
  </si>
  <si>
    <t>5. Duration:</t>
  </si>
  <si>
    <t>Research Area</t>
  </si>
  <si>
    <t>Ken Satoh</t>
  </si>
  <si>
    <t>Professor</t>
  </si>
  <si>
    <t>Zhenjiang Hu</t>
  </si>
  <si>
    <t>Fundamental knowledge about one of the following areas is requested: 1. statistical machine translation tools (e.g. GIZA++, Moses, etc.), or 2. syntactic parsing tools (Stanford parser, Berkeley parser, etc.)</t>
  </si>
  <si>
    <t>Fundamental knowledge about one of the following areas is required: 1. statistical parsing methods (e.g. PCFG parsing, dependency parsing), or 2. syntactic theory (e.g. HPSG, CCG)</t>
  </si>
  <si>
    <t>Natural Language Processing</t>
  </si>
  <si>
    <t>2-6 months</t>
  </si>
  <si>
    <t xml:space="preserve">Solid programming background (e.g. C++ or C Sharp) Longer stay preferred for good result (some interesting software). Paper writing will be encouraged and actively supported. </t>
  </si>
  <si>
    <t>Data Mining of Human Behavior (Data Analytics)</t>
  </si>
  <si>
    <t>Data Mining</t>
  </si>
  <si>
    <t xml:space="preserve"> 3-6 months</t>
  </si>
  <si>
    <t>Priority given to PhD students, and for internships of 5-6 months.</t>
  </si>
  <si>
    <t>Name_m</t>
  </si>
  <si>
    <t>From:</t>
  </si>
  <si>
    <t>yyyy/mm/dd</t>
  </si>
  <si>
    <t>To:</t>
  </si>
  <si>
    <t>days</t>
  </si>
  <si>
    <t>id</t>
  </si>
  <si>
    <t>message</t>
  </si>
  <si>
    <t>6. Objectives of your “NII International Internship Program”</t>
  </si>
  <si>
    <t>Days:</t>
  </si>
  <si>
    <t>Claude Bernard University Lyon 1</t>
  </si>
  <si>
    <t>Technische Universität Braunschweig (TU Braunschweig)</t>
  </si>
  <si>
    <t>The Electronics and Information Technology Laboratory (LETI)</t>
  </si>
  <si>
    <t>yyyy/mm/dd</t>
  </si>
  <si>
    <t>id</t>
  </si>
  <si>
    <t>Brunei</t>
  </si>
  <si>
    <t>flag</t>
  </si>
  <si>
    <t>blank</t>
  </si>
  <si>
    <t>from</t>
  </si>
  <si>
    <t>to</t>
  </si>
  <si>
    <t>over</t>
  </si>
  <si>
    <t>error</t>
  </si>
  <si>
    <t>*NOTICE:Intenship period must be 60 to 180 days INCLUDING traveling days.</t>
  </si>
  <si>
    <t>note</t>
  </si>
  <si>
    <t>Error: please correct the duration you enter.</t>
  </si>
  <si>
    <t>Please correct the duration to be the period within 180 days.</t>
  </si>
  <si>
    <t>Name of University/Institution</t>
  </si>
  <si>
    <t>3. Curriculum Vitae:  Your CV must contain here *Please adjust the height of rows if you need.</t>
  </si>
  <si>
    <t>You may attach information documents(within 3 pages) relevant to your application like:</t>
  </si>
  <si>
    <t>Tongji University</t>
  </si>
  <si>
    <t>University of Science and Technology of China (USTC)</t>
  </si>
  <si>
    <t>INESC Technology and Science (INESC TEC)</t>
  </si>
  <si>
    <t>Instituto de Engenharia de Sistemas e Computadores Investigação e Desenvolvimento em Lisboa (INESC-ID)</t>
  </si>
  <si>
    <t>The Faculty of Exact and Natural Sciences of Buenos Aires University</t>
  </si>
  <si>
    <t>Vienna University of Technology</t>
  </si>
  <si>
    <t>School of Computing, National University of Singapore（NUS)</t>
  </si>
  <si>
    <t>University of Science (Vietnam National University - Ho Chi Minh City)</t>
  </si>
  <si>
    <t>Hanoi University of Science and Technology(HUST)</t>
  </si>
  <si>
    <t>Vietnam National University of Ho Chi Minh City (VNU-HCM)</t>
  </si>
  <si>
    <t>VNU University of Engineering and Technology</t>
  </si>
  <si>
    <t>Barcelona School of Informatics, Universitat Politècnica de Catalunya (UPC)</t>
  </si>
  <si>
    <t>Universitat Politècnica de València (UPV)</t>
  </si>
  <si>
    <t>College of Electrical Engineering and Computer Science, National Taiwan Univeristy</t>
  </si>
  <si>
    <t>Department of Computer engineering, Chulalongkorn University</t>
  </si>
  <si>
    <t>Faculty of Science, Kasetsart University</t>
  </si>
  <si>
    <t>National Electronics and Computer Technology Center, National Science and Technology Development Agency (NECTEC)</t>
  </si>
  <si>
    <t>School of Engineering and technology, Asian Institute of Technology</t>
  </si>
  <si>
    <t>Department of Computer Science and Engineering, Seoul National University</t>
  </si>
  <si>
    <t>Korea Education &amp; Research Information Service(KERIS)</t>
  </si>
  <si>
    <t>Department of Computer Science, University of Bath</t>
  </si>
  <si>
    <t>Department of Computer Science, University of Bristol</t>
  </si>
  <si>
    <t>Department of Computing at Imperial College London</t>
  </si>
  <si>
    <t>Faculty of Mathematics and Computing, Open University</t>
  </si>
  <si>
    <t>School of Computer Science &amp; Electronic Engineering, University of Essex</t>
  </si>
  <si>
    <t>School of Informatics, University of Edinburgh</t>
  </si>
  <si>
    <t>The Computing Laboratory, University of Oxford</t>
  </si>
  <si>
    <t xml:space="preserve">The University of Newcastle Upon Tyne </t>
  </si>
  <si>
    <t>Asosciation of Research Libraries (ARL)</t>
  </si>
  <si>
    <t>College of Enginnering, University of Washington, Seattle</t>
  </si>
  <si>
    <t>Department of Computer Science, University of Maryland</t>
  </si>
  <si>
    <t>Indiana University</t>
  </si>
  <si>
    <t>Institute for Scientific Information, Inc.</t>
  </si>
  <si>
    <t>International Computer Science Institute</t>
  </si>
  <si>
    <t>New Jersey Institute of Technology</t>
  </si>
  <si>
    <t xml:space="preserve">North American Coordinating Council on Japanese Library Resources (NCC) </t>
  </si>
  <si>
    <t>School of Engineering and Computer Science,
University of Michigan-Dearborn</t>
  </si>
  <si>
    <t>The Edwin O. Reischauer Institute of Japanese Studies, Harvard University</t>
  </si>
  <si>
    <t>University of Southern California</t>
  </si>
  <si>
    <t>Cyprus</t>
  </si>
  <si>
    <t>Georgia</t>
  </si>
  <si>
    <t>India</t>
  </si>
  <si>
    <t>Indonesia</t>
  </si>
  <si>
    <t>Iran</t>
  </si>
  <si>
    <t>Iraq</t>
  </si>
  <si>
    <t>Israel</t>
  </si>
  <si>
    <t>Japan</t>
  </si>
  <si>
    <t>Jordan</t>
  </si>
  <si>
    <t>Kazakhstan</t>
  </si>
  <si>
    <t>North  Korea</t>
  </si>
  <si>
    <t>South Korea</t>
  </si>
  <si>
    <t>Kuwait</t>
  </si>
  <si>
    <t>Kyrgyz</t>
  </si>
  <si>
    <t>Lao People's Democratic Republic</t>
  </si>
  <si>
    <t>Lebanon</t>
  </si>
  <si>
    <t>Malaysia</t>
  </si>
  <si>
    <t>Maldives</t>
  </si>
  <si>
    <t>Mongolia</t>
  </si>
  <si>
    <t>Myanmar</t>
  </si>
  <si>
    <t>Nepal</t>
  </si>
  <si>
    <t>Oman</t>
  </si>
  <si>
    <t>Pakistan</t>
  </si>
  <si>
    <t>Philippines</t>
  </si>
  <si>
    <t>Qatar</t>
  </si>
  <si>
    <t>Saudi Arabia</t>
  </si>
  <si>
    <t>Singapore</t>
  </si>
  <si>
    <t>Sri Lanka</t>
  </si>
  <si>
    <t>Syria</t>
  </si>
  <si>
    <t>Tajikistan</t>
  </si>
  <si>
    <t>Thailand</t>
  </si>
  <si>
    <t>The Democratic Republic of Timor-Leste</t>
  </si>
  <si>
    <t>Turkey</t>
  </si>
  <si>
    <t>Turkmenistan</t>
  </si>
  <si>
    <t xml:space="preserve">United Arab Emirates </t>
  </si>
  <si>
    <t>Uzbekistan</t>
  </si>
  <si>
    <t>Viet Nam</t>
  </si>
  <si>
    <t>Yemen</t>
  </si>
  <si>
    <t>Fiji</t>
  </si>
  <si>
    <t>Kiribati</t>
  </si>
  <si>
    <t>Marshall Islands</t>
  </si>
  <si>
    <t>Federated States of Micronesia</t>
  </si>
  <si>
    <t>Nauru</t>
  </si>
  <si>
    <t xml:space="preserve">New Zealand </t>
  </si>
  <si>
    <t>Palau</t>
  </si>
  <si>
    <t>Papua New Guinea</t>
  </si>
  <si>
    <t>Samoa</t>
  </si>
  <si>
    <t>Solomon Islands</t>
  </si>
  <si>
    <t>Tonga</t>
  </si>
  <si>
    <t>Tuvalu</t>
  </si>
  <si>
    <t>Vanuatu</t>
  </si>
  <si>
    <t>Congo</t>
  </si>
  <si>
    <t xml:space="preserve">Cote d'Ivoire </t>
  </si>
  <si>
    <t>Democratic Republic of the Congo</t>
  </si>
  <si>
    <t>Djibouti</t>
  </si>
  <si>
    <t>Egypt</t>
  </si>
  <si>
    <t>Equatorial Guinea</t>
  </si>
  <si>
    <t>Eritrea</t>
  </si>
  <si>
    <t>Ethiopia</t>
  </si>
  <si>
    <t>Gabon</t>
  </si>
  <si>
    <t>Gambia</t>
  </si>
  <si>
    <t>Ghana</t>
  </si>
  <si>
    <t>Guinea</t>
  </si>
  <si>
    <t>Guinea-Bissau</t>
  </si>
  <si>
    <t>Kenya</t>
  </si>
  <si>
    <t>Lesotho</t>
  </si>
  <si>
    <t>Liberia</t>
  </si>
  <si>
    <t>Madagascar</t>
  </si>
  <si>
    <t>Malawi</t>
  </si>
  <si>
    <t>Mali</t>
  </si>
  <si>
    <t>Mauritania</t>
  </si>
  <si>
    <t>Mauritius</t>
  </si>
  <si>
    <t>Morocco</t>
  </si>
  <si>
    <t>Mozambique</t>
  </si>
  <si>
    <t>Namibia</t>
  </si>
  <si>
    <t>Niger</t>
  </si>
  <si>
    <t>Nigeria</t>
  </si>
  <si>
    <t>Rwanda</t>
  </si>
  <si>
    <t>Sao Tome and Principe</t>
  </si>
  <si>
    <t>Senegal</t>
  </si>
  <si>
    <t>Seychelles</t>
  </si>
  <si>
    <t>Sierra Leone</t>
  </si>
  <si>
    <t>Somalia</t>
  </si>
  <si>
    <t>South Africa</t>
  </si>
  <si>
    <t>Sudan</t>
  </si>
  <si>
    <t>Swaziland</t>
  </si>
  <si>
    <t>Tanzania</t>
  </si>
  <si>
    <t>Togo</t>
  </si>
  <si>
    <t>Tunisia</t>
  </si>
  <si>
    <t>Uganda</t>
  </si>
  <si>
    <t>Zambia</t>
  </si>
  <si>
    <t>Zimbabwe</t>
  </si>
  <si>
    <t>Croatia</t>
  </si>
  <si>
    <t>Czech Republic</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</si>
  <si>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</si>
  <si>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</si>
  <si>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</si>
  <si>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</si>
  <si>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</si>
  <si>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</si>
  <si>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</si>
  <si>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</si>
  <si>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</si>
  <si>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</si>
  <si>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</si>
  <si>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</si>
  <si>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</si>
  <si>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</si>
  <si>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</si>
  <si>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</si>
  <si>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</si>
  <si>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</si>
  <si>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Norway</t>
  </si>
  <si>
    <t>Poland</t>
  </si>
  <si>
    <t>Portugal</t>
  </si>
  <si>
    <t>Romania</t>
  </si>
  <si>
    <t>San Marino</t>
  </si>
  <si>
    <t>Serbia</t>
  </si>
  <si>
    <t>Slovakia</t>
  </si>
  <si>
    <t>Slovenia</t>
  </si>
  <si>
    <t>Spain</t>
  </si>
  <si>
    <t>Sweden</t>
  </si>
  <si>
    <t>Ukraine</t>
  </si>
  <si>
    <t>Great Britain and Northern Ireland</t>
  </si>
  <si>
    <t xml:space="preserve">United Kingdom </t>
  </si>
  <si>
    <t>Vatican City State</t>
  </si>
  <si>
    <t>The   Former   Yugoslav   Republic   of Macedonia</t>
  </si>
  <si>
    <t>Costa Rica</t>
  </si>
  <si>
    <t>Cuba</t>
  </si>
  <si>
    <t>Dominica</t>
  </si>
  <si>
    <t>Dominican Republic</t>
  </si>
  <si>
    <t>El Salvador</t>
  </si>
  <si>
    <t>Grenada</t>
  </si>
  <si>
    <t>Guatemala</t>
  </si>
  <si>
    <t>Haiti</t>
  </si>
  <si>
    <t>Honduras</t>
  </si>
  <si>
    <t>Jamaica</t>
  </si>
  <si>
    <t>Mexico</t>
  </si>
  <si>
    <t>Nicaragua</t>
  </si>
  <si>
    <t>Panama</t>
  </si>
  <si>
    <t>Saint Kitts and Nevis</t>
  </si>
  <si>
    <t>Saint Lucia</t>
  </si>
  <si>
    <t>Saint Vincent and the Grenadines</t>
  </si>
  <si>
    <t>Trinidad and Tobago</t>
  </si>
  <si>
    <t xml:space="preserve">United States of America </t>
  </si>
  <si>
    <t>Ecuador</t>
  </si>
  <si>
    <t>Guyana</t>
  </si>
  <si>
    <t>Paraguay</t>
  </si>
  <si>
    <t>Peru</t>
  </si>
  <si>
    <t>Suriname</t>
  </si>
  <si>
    <t>Uruguay</t>
  </si>
  <si>
    <t>Venezuela</t>
  </si>
  <si>
    <t xml:space="preserve">Hong Kong </t>
  </si>
  <si>
    <t xml:space="preserve">Macau </t>
  </si>
  <si>
    <t>Kashmir</t>
  </si>
  <si>
    <t>Taiwan</t>
  </si>
  <si>
    <t>The West Bank and Gaza Strip</t>
  </si>
  <si>
    <t>Cook Islands</t>
  </si>
  <si>
    <t>French Polynesia</t>
  </si>
  <si>
    <t>Guam</t>
  </si>
  <si>
    <t>Johnston Island</t>
  </si>
  <si>
    <t>Midway Islands</t>
  </si>
  <si>
    <t>New Caledonia</t>
  </si>
  <si>
    <t>Niue</t>
  </si>
  <si>
    <t>Norfolk Island</t>
  </si>
  <si>
    <t>Northern Mariana Islands</t>
  </si>
  <si>
    <t xml:space="preserve">Pitcairn </t>
  </si>
  <si>
    <t xml:space="preserve">Tokelau </t>
  </si>
  <si>
    <t>Wake Island</t>
  </si>
  <si>
    <t>Wallis and Futuna Islands</t>
  </si>
  <si>
    <t>Mayotte</t>
  </si>
  <si>
    <t>Reunion</t>
  </si>
  <si>
    <t>St. Helena ex. dep.</t>
  </si>
  <si>
    <t>Western Sahara</t>
  </si>
  <si>
    <t>Faeroe Islands</t>
  </si>
  <si>
    <t>Gibraltar</t>
  </si>
  <si>
    <t>Isle of Man</t>
  </si>
  <si>
    <t>Svalbard</t>
  </si>
  <si>
    <t>Greenland</t>
  </si>
  <si>
    <t>Guadeloupe Martinique</t>
  </si>
  <si>
    <t>Martinique</t>
  </si>
  <si>
    <t>Montserrat</t>
  </si>
  <si>
    <t>Netherlands Antilles</t>
  </si>
  <si>
    <t>Puerto Rico</t>
  </si>
  <si>
    <t>St. Pierre et Miquelon</t>
  </si>
  <si>
    <t>Turks and Caicos Islands</t>
  </si>
  <si>
    <t>Virgin</t>
  </si>
  <si>
    <t>Falkland Islands</t>
  </si>
  <si>
    <t>French Guiana</t>
  </si>
  <si>
    <t>Holland</t>
  </si>
  <si>
    <t>Libya</t>
  </si>
  <si>
    <t>Russia</t>
  </si>
  <si>
    <t>Swiss</t>
  </si>
  <si>
    <t>- exchanged e-mails with NII supervisor, etc.</t>
  </si>
  <si>
    <t>First</t>
  </si>
  <si>
    <t>International Research Center Multimedia Information, Communication, and Applications (MICA) 
Hanoi University of Science and Technology</t>
  </si>
  <si>
    <t>The University of Limerick 
(Lero - the Irish Software Engineering Research Centre)</t>
  </si>
  <si>
    <t>Laboratoire d'Informatiquede Nantes-Atlantique
Universite de Nantes</t>
  </si>
  <si>
    <t>Department of Computer Science,
Faculty of Engineering Science, University College London</t>
  </si>
  <si>
    <t>Berlin Institute of Technology
(TUB, TU Berlin)</t>
  </si>
  <si>
    <t>The Aalto University, School of Electrical Engineering</t>
  </si>
  <si>
    <t>gender</t>
  </si>
  <si>
    <t>nation</t>
  </si>
  <si>
    <t>Affiliation</t>
  </si>
  <si>
    <t>status</t>
  </si>
  <si>
    <t>First</t>
  </si>
  <si>
    <t>Middle</t>
  </si>
  <si>
    <t>Please do not leave From and To blank.</t>
  </si>
  <si>
    <t>Please do not leave To blank.</t>
  </si>
  <si>
    <t>Please do not leave From blank.</t>
  </si>
  <si>
    <t>Makoto Tatsuta</t>
  </si>
  <si>
    <t>It would be better to know lambda-calculus, type theory, or mathmaticallogic.</t>
  </si>
  <si>
    <t>Ken Hayami</t>
  </si>
  <si>
    <t>Master's or Ph.D students</t>
  </si>
  <si>
    <t>Speech information processing</t>
  </si>
  <si>
    <t xml:space="preserve">Controllable, flexible, and enjoyable speech synthesizer for audiobook http://researchmap.jp/read0205283/?lang=english </t>
  </si>
  <si>
    <t>Junichi Yamagishi</t>
  </si>
  <si>
    <t>The successful candidate should be a Master or PhD student in speech processing, computer science, engineering, linguistics, mathematics, or a related discipline. He or she should have strong programming skills and experience with statistical parametric speech synthesis. • Familiarity with software tools including HTK, HTS, SPTK, and Festival is preferable</t>
  </si>
  <si>
    <t>Software Engineering (Formal Methods, Testing, Agile Development)</t>
  </si>
  <si>
    <t>Smart Service Compositions/Mashups in the City and the Web
http://research.nii.ac.jp/~f-ishikawa/internships/</t>
  </si>
  <si>
    <t>3D Internet and Virtual Worlds (Foundations)</t>
  </si>
  <si>
    <t>3D Internet and Real World (Cyber-Physical Systems)</t>
  </si>
  <si>
    <t>Content Creation for the 3D Internet (3D City Map)</t>
  </si>
  <si>
    <t>Analysis of original large-scale data collected from real-world and virtual world studies on driving (iCO2), disaster evacuation, etc.; predictive analytics (Markov chain, kNN, etc) https://sites.google.com/site/ico2globallab/ (iCO2 website) http://research.nii.ac.jp/~prendinger/ (personal website)</t>
  </si>
  <si>
    <t>Databases / Data Mining</t>
  </si>
  <si>
    <t>Data Mining / Machine Learning</t>
  </si>
  <si>
    <t>Theory (Algorithmics, Statistics, Machine Learning)</t>
  </si>
  <si>
    <t>“NII International Internship Program” Application Form</t>
  </si>
  <si>
    <t>less</t>
  </si>
  <si>
    <t>Universidad Politécnica de Madrid (UPM), Spain</t>
  </si>
  <si>
    <t>The internship period should be more than 60 days.</t>
  </si>
  <si>
    <t>*Please submit this form as the Excel file format (.xls) and do not convert to PDF file.</t>
  </si>
  <si>
    <t>List of research topics for NII Intenational Internship Program 2015 1st Call</t>
  </si>
  <si>
    <t>No.</t>
  </si>
  <si>
    <t>Research area</t>
  </si>
  <si>
    <t>Title of the research</t>
  </si>
  <si>
    <t>Name of supervisor</t>
  </si>
  <si>
    <t>Title of
the supervisor</t>
  </si>
  <si>
    <t>Requirements for applicants
: Master's / Ph.D. Student</t>
  </si>
  <si>
    <t>Numbers of
acceptance</t>
  </si>
  <si>
    <t xml:space="preserve">      Duration :  2-6months
(less than 180days)</t>
  </si>
  <si>
    <t>Comments</t>
  </si>
  <si>
    <t>legal reasoning</t>
  </si>
  <si>
    <t xml:space="preserve">juris-informatics,                                         http://research.nii.ac.jp/~ksatoh/                            </t>
  </si>
  <si>
    <t>Professor</t>
  </si>
  <si>
    <t>PhD</t>
  </si>
  <si>
    <t>2-3 months</t>
  </si>
  <si>
    <t>A basic knowledge of law would be preferable</t>
  </si>
  <si>
    <t>argumentation</t>
  </si>
  <si>
    <t>Extension of Dung's argumentation scheme, http://research.nii.ac.jp/~ksatoh/</t>
  </si>
  <si>
    <t>strong back ground of logical reasoning is needed</t>
  </si>
  <si>
    <t>natural language processing and logical reasoning</t>
  </si>
  <si>
    <t>Combination of NLP and LR in legal reasoning, http://shonan.nii.ac.jp/seminar/057/</t>
  </si>
  <si>
    <t>Ken Satoh</t>
  </si>
  <si>
    <t>Professor</t>
  </si>
  <si>
    <t>PhD</t>
  </si>
  <si>
    <t>2-3 months</t>
  </si>
  <si>
    <t>one of the back grounds of NLP, LR and Law would be preferable</t>
  </si>
  <si>
    <t>Principles of Informatics</t>
  </si>
  <si>
    <t>Lambda-Calculus and Type Theory   http://research.nii.ac.jp/~tatsuta/index-e.html</t>
  </si>
  <si>
    <t>Master's or Ph.D students</t>
  </si>
  <si>
    <t>Computational Neuroscience</t>
  </si>
  <si>
    <r>
      <rPr>
        <sz val="11"/>
        <color indexed="8"/>
        <rFont val="ＭＳ Ｐゴシック"/>
        <family val="3"/>
      </rPr>
      <t>①</t>
    </r>
    <r>
      <rPr>
        <sz val="11"/>
        <color indexed="8"/>
        <rFont val="Microsoft New Tai Lue"/>
        <family val="2"/>
      </rPr>
      <t xml:space="preserve"> Data mining of brain data,
</t>
    </r>
    <r>
      <rPr>
        <sz val="11"/>
        <color indexed="8"/>
        <rFont val="ＭＳ Ｐゴシック"/>
        <family val="3"/>
      </rPr>
      <t>②</t>
    </r>
    <r>
      <rPr>
        <sz val="11"/>
        <color indexed="8"/>
        <rFont val="Microsoft New Tai Lue"/>
        <family val="2"/>
      </rPr>
      <t xml:space="preserve"> Brain simulation, 
Homepage: http://research.nii.ac.jp/~r-koba/en/index.html</t>
    </r>
  </si>
  <si>
    <t>Ryota Kobayashi</t>
  </si>
  <si>
    <t>Assistant Professor</t>
  </si>
  <si>
    <t>Master's or Ph.D students</t>
  </si>
  <si>
    <r>
      <t>1</t>
    </r>
    <r>
      <rPr>
        <sz val="16"/>
        <color indexed="8"/>
        <rFont val="ＭＳ Ｐゴシック"/>
        <family val="3"/>
      </rPr>
      <t>〜</t>
    </r>
    <r>
      <rPr>
        <sz val="16"/>
        <color indexed="8"/>
        <rFont val="Microsoft Tai Le"/>
        <family val="2"/>
      </rPr>
      <t>2</t>
    </r>
  </si>
  <si>
    <r>
      <t>4</t>
    </r>
    <r>
      <rPr>
        <sz val="14"/>
        <color indexed="8"/>
        <rFont val="ＭＳ Ｐゴシック"/>
        <family val="3"/>
      </rPr>
      <t>〜</t>
    </r>
    <r>
      <rPr>
        <sz val="14"/>
        <color indexed="8"/>
        <rFont val="Microsoft Tai Le"/>
        <family val="2"/>
      </rPr>
      <t>6 month</t>
    </r>
  </si>
  <si>
    <t>Applicants should have a strong interest in applications of information sciences to neuroscience. Basic knowledge of machine learning, optimization, or mathematical engineering will be appreciated.</t>
  </si>
  <si>
    <t>Artificial Intelligence / Web Informatics</t>
  </si>
  <si>
    <t>Semantic Web / Linked Data / Linked Open Data
http://lod.ac 
http://www-kasm.nii.ac.jp/</t>
  </si>
  <si>
    <t>Hideaki Takeda</t>
  </si>
  <si>
    <t>Professor</t>
  </si>
  <si>
    <t>Master 's or Ph.D students</t>
  </si>
  <si>
    <t>3-6months</t>
  </si>
  <si>
    <t>Artificial Intelligence / Web Informatics</t>
  </si>
  <si>
    <t>Social Web / Social Media Analysis / Social Network Analysis
http://www-kasm.nii.ac.jp/</t>
  </si>
  <si>
    <t>Hideaki Takeda</t>
  </si>
  <si>
    <t>Master 's or Ph.D students</t>
  </si>
  <si>
    <t xml:space="preserve">Semantic Web for Academic Publication, Library and Museum
http://www-kasm.nii.ac.jp/
http://lod.ac
</t>
  </si>
  <si>
    <t>Abduction / Inductive Logic Programming</t>
  </si>
  <si>
    <t>Discovery by (Meta-Level) Abduction
(http://research.nii.ac.jp/il/)</t>
  </si>
  <si>
    <t>Katsumi Inoue</t>
  </si>
  <si>
    <t>Professor</t>
  </si>
  <si>
    <t>3–6 months</t>
  </si>
  <si>
    <t xml:space="preserve">Basic knowledge of Artificial Intelligence or Machine Learning is required.  Additionally, some background in Biology, Chemistry, Physics or Social Science is useful.  Contact Prof. Inoue in advance. </t>
  </si>
  <si>
    <t>Automated Reasoning / Logic Programming</t>
  </si>
  <si>
    <t>Answer Set Programming, Constraint Programming, and Satisfiability Testing
(http://research.nii.ac.jp/il/)</t>
  </si>
  <si>
    <t>Katsumi Inoue</t>
  </si>
  <si>
    <t>Professor</t>
  </si>
  <si>
    <t>Master's or Ph.D students</t>
  </si>
  <si>
    <t>3–6 months</t>
  </si>
  <si>
    <t xml:space="preserve">Basic knowledge of ASP/CP/SAT and Computer Programming is required.  Contact Prof. Inoue in advance. </t>
  </si>
  <si>
    <t>Boolean Networks / System Dynamics</t>
  </si>
  <si>
    <t xml:space="preserve">Learning, Modeling and Reasoning of Dynamic Systems
(http://research.nii.ac.jp/il/)
</t>
  </si>
  <si>
    <t xml:space="preserve">Basic knowledge of Artificial Intelligence is required.  Additionally, some background in Biological Modeling, Cellular Automata, Control Theory, Discrete Event Systems, Machine Learning or Model Checking is useful.  Contact Prof. Inoue in advance. </t>
  </si>
  <si>
    <t>Multi-Agent Systems</t>
  </si>
  <si>
    <t xml:space="preserve">Robust Solutions for (Distributed) Constraint Optimization Problems 
(http://research.nii.ac.jp/il/)
</t>
  </si>
  <si>
    <t xml:space="preserve">Basic knowledge of Artificial Intelligence and Computer Programming is required.  Additionally, some background in Game Theory, Multi-Agent Simulation or Multi-Objective Optimization is useful.  Contact Prof. Inoue in advance. </t>
  </si>
  <si>
    <t>Numerical Linear Algebra</t>
  </si>
  <si>
    <t>Application of numerical linear algebra to optimization.(http://researchmap.jp/KenHayami/?lang=english)</t>
  </si>
  <si>
    <t>Ken Hayami</t>
  </si>
  <si>
    <t>Ph.D.</t>
  </si>
  <si>
    <t>2-6 months</t>
  </si>
  <si>
    <t>Knowledge of numerical linear algebra and optimization required.</t>
  </si>
  <si>
    <t>Inverse Problems</t>
  </si>
  <si>
    <t xml:space="preserve">Solution of under-determined inverse problems and its application to pharmacokinetic modeling etc. (http://researchmap.jp/KenHayami/?lang=english) </t>
  </si>
  <si>
    <t xml:space="preserve">Knowlege of numerical analysis. </t>
  </si>
  <si>
    <t>Airtificial Intelligence</t>
  </si>
  <si>
    <t>Machine learning method for large scale data
http://ri-www.nii.ac.jp/</t>
  </si>
  <si>
    <t>Ryutaro Ichise</t>
  </si>
  <si>
    <t>Associate Professor</t>
  </si>
  <si>
    <t>3-6 months</t>
  </si>
  <si>
    <t>Data mining method for web data
http://ri-www.nii.ac.jp/</t>
  </si>
  <si>
    <t>Master'sor Ph.D students</t>
  </si>
  <si>
    <t xml:space="preserve">Quantum computation
and communication
</t>
  </si>
  <si>
    <t>Computer archtecture for quantum information processing     http://www.qis.ex.nii.ac.jp/</t>
  </si>
  <si>
    <t>Kae Nemoto</t>
  </si>
  <si>
    <t>Master'sor Ph.D students</t>
  </si>
  <si>
    <t>2-6months</t>
  </si>
  <si>
    <t>Quantum devices
http://www.qis.ex.nii.ac.jp/</t>
  </si>
  <si>
    <t>Kae Nemoto</t>
  </si>
  <si>
    <t>Crowd sourcing and quantum computation</t>
  </si>
  <si>
    <r>
      <t>Quantum network</t>
    </r>
    <r>
      <rPr>
        <sz val="11"/>
        <color indexed="8"/>
        <rFont val="ＭＳ Ｐゴシック"/>
        <family val="3"/>
      </rPr>
      <t>：</t>
    </r>
    <r>
      <rPr>
        <sz val="11"/>
        <color indexed="8"/>
        <rFont val="Microsoft New Tai Lue"/>
        <family val="2"/>
      </rPr>
      <t>protocols and implementation</t>
    </r>
  </si>
  <si>
    <t>Kae Nemoto</t>
  </si>
  <si>
    <t>Ph.D.</t>
  </si>
  <si>
    <t>acoustic signal processing</t>
  </si>
  <si>
    <t>Source separation or localization based on microphone array
http://www.onn.nii.ac.jp/recruitment-e.html</t>
  </si>
  <si>
    <t>Nobutaka Ono</t>
  </si>
  <si>
    <r>
      <t>1</t>
    </r>
    <r>
      <rPr>
        <sz val="16"/>
        <color indexed="8"/>
        <rFont val="ＭＳ Ｐゴシック"/>
        <family val="3"/>
      </rPr>
      <t>～4</t>
    </r>
  </si>
  <si>
    <t>Basic knowledge of signal processing and programming skill on Matlab are required.</t>
  </si>
  <si>
    <t>Audio information hiding based on phase modification in time-frequency domain
http://www.onn.nii.ac.jp/recruitment-e.html</t>
  </si>
  <si>
    <t>Master's or Ph.D students</t>
  </si>
  <si>
    <t>Spectrogram-based audio coding
http://www.onn.nii.ac.jp/recruitment-e.html</t>
  </si>
  <si>
    <t>Development of real system or interactive tool for audio signal processing
http://www.onn.nii.ac.jp/recruitment-e.html</t>
  </si>
  <si>
    <t>Software Engineering for CPS</t>
  </si>
  <si>
    <t>Refinement-based System Modeling with Event-B</t>
  </si>
  <si>
    <t>Shin Nakajima</t>
  </si>
  <si>
    <r>
      <t>1</t>
    </r>
    <r>
      <rPr>
        <sz val="16"/>
        <color indexed="8"/>
        <rFont val="ＭＳ Ｐゴシック"/>
        <family val="3"/>
      </rPr>
      <t>〜</t>
    </r>
    <r>
      <rPr>
        <sz val="16"/>
        <color indexed="8"/>
        <rFont val="Microsoft Tai Le"/>
        <family val="2"/>
      </rPr>
      <t>2</t>
    </r>
  </si>
  <si>
    <t>2 -6 months</t>
  </si>
  <si>
    <t>Contact the supervisor for the detailed information before applying the internship program.</t>
  </si>
  <si>
    <t>Automatic Verification of Hybrid Systems</t>
  </si>
  <si>
    <t>Shin Nakajima</t>
  </si>
  <si>
    <t>2 -6 months</t>
  </si>
  <si>
    <t>Software Engineering for CPS</t>
  </si>
  <si>
    <t>Feedback-centered Modeling for Known Unknowns</t>
  </si>
  <si>
    <t>Software Engineering</t>
  </si>
  <si>
    <t>Bidirectional Transformation and Its Application (http://research.nii.ac.jp/~hu/, https://www.birs.ca/events/2013/5-day-workshops/13w5115)</t>
  </si>
  <si>
    <t>2-6months</t>
  </si>
  <si>
    <t>Intereted in developing practical software systems</t>
  </si>
  <si>
    <t xml:space="preserve"> Programming Languages</t>
  </si>
  <si>
    <t>Design and Implementation of Bidirectional Functional Languages (http://research.nii.ac.jp/~hu/)</t>
  </si>
  <si>
    <t>Professor</t>
  </si>
  <si>
    <t>Master's or Ph.D students</t>
  </si>
  <si>
    <t>2-6months</t>
  </si>
  <si>
    <t>Familiar with functional languages such as Haskell or Ocaml</t>
  </si>
  <si>
    <t>Parallel Programming</t>
  </si>
  <si>
    <t>Parallel Computing and Bridging Models (https://sites.google.com/site/niiinterntopics/, http://research.nii.ac.jp/~hu)</t>
  </si>
  <si>
    <t>Zhenjiang Hu</t>
  </si>
  <si>
    <t>Has experiences of writing parallel programs</t>
  </si>
  <si>
    <t>wireless networks</t>
  </si>
  <si>
    <t>resource management in wireless networks http://klab.nii.ac.jp/</t>
  </si>
  <si>
    <t>Yusheng Ji</t>
  </si>
  <si>
    <t>3 or 6 months</t>
  </si>
  <si>
    <t>Basic understanding on infrastructure-based and/or ad hoc wireless communication systems is expected</t>
  </si>
  <si>
    <t>quality of service in wireless networks  http://klab.nii.ac.jp/</t>
  </si>
  <si>
    <t>Yusheng Ji</t>
  </si>
  <si>
    <t>3 or 6 months</t>
  </si>
  <si>
    <t>Basic understanding on infrastructure-based and/or ad hoc wireless communication systems is expected</t>
  </si>
  <si>
    <t>wireless networks</t>
  </si>
  <si>
    <t>protocols in vehicular ad hoc networks http://klab.nii.ac.jp/</t>
  </si>
  <si>
    <t>network architecture</t>
  </si>
  <si>
    <t>software defined networking http://klab.nii.ac.jp/</t>
  </si>
  <si>
    <t>Understanding on internet architecture and protocols is required</t>
  </si>
  <si>
    <t>mobile computing</t>
  </si>
  <si>
    <t>Mobile crowdsourcing for Smart-City environments</t>
  </si>
  <si>
    <t>Hardware Design</t>
  </si>
  <si>
    <t>Development of optical communication techniques for inter-chip connections</t>
  </si>
  <si>
    <t>Tomohiro Yoneda</t>
  </si>
  <si>
    <t>6 months</t>
  </si>
  <si>
    <t>Self-adaptive Software</t>
  </si>
  <si>
    <t>Model-driven development for self-adaptive software
(http://www.honiden.nii.ac.jp/en/research/mdd-for-sas)</t>
  </si>
  <si>
    <t>Kenji Tei</t>
  </si>
  <si>
    <t>Associate Professor</t>
  </si>
  <si>
    <t>Master's or PhD students</t>
  </si>
  <si>
    <t>2-6 months</t>
  </si>
  <si>
    <t>See the web site (http://www.honiden.nii.ac.jp/en/research/mdd-for-sas)</t>
  </si>
  <si>
    <t>computer network</t>
  </si>
  <si>
    <t>Internet traffic anomaly detection and classification. http://www.fukuda-lab.org/mawilab</t>
  </si>
  <si>
    <t>Kensuke Fukuda</t>
  </si>
  <si>
    <t>Associate professor</t>
  </si>
  <si>
    <t>1 or 2</t>
  </si>
  <si>
    <t>5-6 months</t>
  </si>
  <si>
    <t>Solid knowledge on machine learning algorithm and/or network programming is required</t>
  </si>
  <si>
    <t>Internet traffic visualization. http://www.fukuda-lab.org</t>
  </si>
  <si>
    <t>Master's students</t>
  </si>
  <si>
    <t>Programming skills in D3.js</t>
  </si>
  <si>
    <t>Internet traffic measurement. http://www.fukuda-lab.org</t>
  </si>
  <si>
    <t>Solid programming skills</t>
  </si>
  <si>
    <t>Computer Science</t>
  </si>
  <si>
    <t>Bidirectional Graph Transformations and its Applications to Model Transformations
http://research.nii.ac.jp/~hidaka/internship</t>
  </si>
  <si>
    <t>Soichiro Hidaka</t>
  </si>
  <si>
    <t>Assistant professor</t>
  </si>
  <si>
    <t>Master's or PhD students</t>
  </si>
  <si>
    <t>2 to 6 months</t>
  </si>
  <si>
    <t>Gamification,
Motivation</t>
  </si>
  <si>
    <t>Motivational Methods for WillingRing: A Motivation System using Gamified Precommitment based on Life Log Analysis (Web site: http://goo.gl/xMePpN)</t>
  </si>
  <si>
    <t>Kazunori Sakamoto</t>
  </si>
  <si>
    <t>Assistant Professor</t>
  </si>
  <si>
    <t>2 to 6 months</t>
  </si>
  <si>
    <t>We welcome students who love programming and creative activities. You can see my profile via LinkedIn (http://goo.gl/em22I4).</t>
  </si>
  <si>
    <t>Web Mining,
Werable Devise</t>
  </si>
  <si>
    <t>Analysis Methods for WillingRing: A Motivation System using Gamified Precommitment based on Life Log Analysis (Web site: http://goo.gl/xMePpN)</t>
  </si>
  <si>
    <t>Kazunori Sakamoto</t>
  </si>
  <si>
    <t>computer vision</t>
  </si>
  <si>
    <r>
      <t xml:space="preserve">One of the following topics.
(1) 3D Scene reconstruction using RGB-D cameras,
(2) RecoC49:C76+C49:C56gnizing human activities from video,  </t>
    </r>
    <r>
      <rPr>
        <sz val="11"/>
        <color indexed="8"/>
        <rFont val="ＭＳ Ｐゴシック"/>
        <family val="3"/>
      </rPr>
      <t>　　　　　　</t>
    </r>
    <r>
      <rPr>
        <sz val="11"/>
        <color indexed="8"/>
        <rFont val="Microsoft New Tai Lue"/>
        <family val="2"/>
      </rPr>
      <t xml:space="preserve">(3) Image categorization and segmentation, and 
(4) Gaze sensing and gaze naviation.
 http://www.dgcv.nii.ac.jp/
</t>
    </r>
  </si>
  <si>
    <t>Akihiro Sugimoto</t>
  </si>
  <si>
    <t>Master's or Ph.D Student</t>
  </si>
  <si>
    <t>Up to 6 months (at least 3 months; a longer period is better)</t>
  </si>
  <si>
    <t>Rigorous background on mathematics is required.  Programming skills on image processing and computer vision are also required.  In the case of Master course students, highly motivated students who can stay for 6 months are preferable.  Students who are willing to pursuit ph D at NII are preferable as well.  Potential applicants should send your CV and research interests/proposals directly to Prof. Sugimoto before your application.</t>
  </si>
  <si>
    <t>discrete geometry</t>
  </si>
  <si>
    <t>(1) Discretization model of geometric shape,                                            (2) Discrete shape fitting to noisy integer points.                                http://www.dgcv.nii.ac.jp/</t>
  </si>
  <si>
    <t>Up to 6 months (at least 3 months)</t>
  </si>
  <si>
    <t>Rigorous background on mathematics as well as computer vision is required.  In particular, sufficient knowledge of linear algebra, graph theory and number theory are important requirements.  Programming skills on image processing or computer vision are also required.  Potential applicants should send your CV and research interests/proposals directly to Prof. Sugimoto before your application.</t>
  </si>
  <si>
    <t>text mining</t>
  </si>
  <si>
    <t>Text mining based on latent topics
http://www.ldear.nii.ac.jp/~takasu/en/</t>
  </si>
  <si>
    <t>Atsuhiro Takasu</t>
  </si>
  <si>
    <t>3-6 months</t>
  </si>
  <si>
    <t>Big Data</t>
  </si>
  <si>
    <t>data analysis and mining methods for big data
http://www.ldear.nii.ac.jp/~takasu/en/</t>
  </si>
  <si>
    <t>content-based image and video analysis</t>
  </si>
  <si>
    <t>video and image semantic analysis and classification (esp. TRECVID SIN task.  see: http://www-nlpir.nist.gov/projects/trecvid/)</t>
  </si>
  <si>
    <t>Shin'ichi Satoh</t>
  </si>
  <si>
    <t>Master's or Ph.D (Ph.D preferable)</t>
  </si>
  <si>
    <t>more than 90 days</t>
  </si>
  <si>
    <t>identification of specific object in video and image (esp. TRECVID instance search.  see: http://www-nlpir.nist.gov/projects/trecvid/)</t>
  </si>
  <si>
    <t>Event detection and action recognition (esp. TRECVID multimedia event detection task.  see: http://www-nlpir.nist.gov/projects/trecvid/)</t>
  </si>
  <si>
    <t>3D video analysis (esp. obtained by Kinect) for human action recognition</t>
  </si>
  <si>
    <t>Shin'ichi Satoh</t>
  </si>
  <si>
    <t>Master's or Ph.D (Ph.D preferable)</t>
  </si>
  <si>
    <t>more than 90 days</t>
  </si>
  <si>
    <t>Natural Language Processing</t>
  </si>
  <si>
    <t>Syntactic/Semantic Parsing of Natural Language
http://kmcs.nii.ac.jp/mylab/</t>
  </si>
  <si>
    <t>Yusuke Miyao</t>
  </si>
  <si>
    <t>Associate Professor</t>
  </si>
  <si>
    <t>Master's or Ph.D Student</t>
  </si>
  <si>
    <t>6 months</t>
  </si>
  <si>
    <t>Recognition of Textual Entailment
http://kmcs.nii.ac.jp/mylab/</t>
  </si>
  <si>
    <t>Associate Professor</t>
  </si>
  <si>
    <t>6 months</t>
  </si>
  <si>
    <t>Fundamental knowledge about one of the following areas is required: 1. structured machine learning methods (e.g. CRF, tree kernel methods), or 2. theory of natural language semantics (FOL, DRT, natural logic)</t>
  </si>
  <si>
    <t>Machine Translation
http://kmcs.nii.ac.jp/mylab/</t>
  </si>
  <si>
    <t>Text media</t>
  </si>
  <si>
    <t>Mining and semantic analysis of text 
http://www-al.nii.ac.jp/
http://kmcs.nii.ac.jp/</t>
  </si>
  <si>
    <t>Akiko Aizawa</t>
  </si>
  <si>
    <t>Master's or Ph.D students</t>
  </si>
  <si>
    <t>4-6months</t>
  </si>
  <si>
    <t>Gaze-based natural language processing
http://www-al.nii.ac.jp/</t>
  </si>
  <si>
    <t>Akiko Aizawa</t>
  </si>
  <si>
    <t>Master's or Ph.D students</t>
  </si>
  <si>
    <t>1 or 2</t>
  </si>
  <si>
    <t>signal processing</t>
  </si>
  <si>
    <t>graph-based image restoration &amp; processing http://research.nii.ac.jp/~cheung/intern.html</t>
  </si>
  <si>
    <t>Gene Cheung</t>
  </si>
  <si>
    <t>Associate Professor</t>
  </si>
  <si>
    <t>Ph.D students</t>
  </si>
  <si>
    <t>3 months minimum</t>
  </si>
  <si>
    <t>Knowledge of low-level image processing and a strong background in mathematics (linear algebra, combinatorial &amp; convex optimization) are required.</t>
  </si>
  <si>
    <t xml:space="preserve">2-6 months </t>
  </si>
  <si>
    <t>Speaker recognition and countermeasures for spoofing http://www.signalprocessingsociety.org/technical-committees/list/sl-tc/spl-nl/2013-05/spoofing/</t>
  </si>
  <si>
    <t>The successful candidate should be a Master or PhD student in speech processing, computer science, engineering, linguistics, mathematics, or a related discipline. He or she should have strong programming skills.</t>
  </si>
  <si>
    <t>DNN-based speech synthesis (signal processing, acoustic modeling and text analysis)</t>
  </si>
  <si>
    <t>Junichi Yamagishi</t>
  </si>
  <si>
    <t>Associate Professor</t>
  </si>
  <si>
    <t xml:space="preserve">2-6 months </t>
  </si>
  <si>
    <t>The successful candidate should be a Master or PhD student in speech processing, computer science, engineering, linguistics, mathematics, or a related discipline. He or she should have strong programming skills and experience with statistical parametric speech synthesis and deep learning. • Familiarity with software tools including HTK, HTS, SPTK, and Festival is preferable</t>
  </si>
  <si>
    <t>Speech information processing</t>
  </si>
  <si>
    <t>Spoken dialogue system (http://www.mmdagent.jp,http://www.udialogue.org)</t>
  </si>
  <si>
    <t>The successful candidate should be a Master or PhD student in speech processing, computer science, engineering, linguistics, mathematics, or a related discipline. He or she should have strong programming skills. Familiarity with software tools including MMDAgent is preferable</t>
  </si>
  <si>
    <t>Voice transformation (Parameterization and models, new applications/frameworks using voice transformation and speech synthesis seemlessly)</t>
  </si>
  <si>
    <t>The successful candidate should be a Master or PhD student in speech processing, computer science, engineering, linguistics, mathematics, or a related discipline. He or she should have strong programming skills and experience with speech synthesis or voice conversion.</t>
  </si>
  <si>
    <t>Computer Vision and Computer Graphics</t>
  </si>
  <si>
    <t>Computational Photography: Image-based rendering, Image processing, Color analysis, Spectral imaging http://research.nii.ac.jp/~imarik</t>
  </si>
  <si>
    <t>Imari Sato</t>
  </si>
  <si>
    <t>Professor</t>
  </si>
  <si>
    <t>5 to 6 month</t>
  </si>
  <si>
    <t>A basic knowledge of computer graphics and good programming skills are required</t>
  </si>
  <si>
    <t>R&amp;D in the foundations of networked massively multi-user 3D virtual environments, based on our original framework (DiVE) and Unity3D. Topics include networking, interest managment algorithms, prediction models, smoothness algorithms, and scaling techniques for large numbers of simultaneous users. https://sites.google.com/site/ico2globallab/ (iCO2 website) http://research.nii.ac.jp/~prendinger/ (personal website)</t>
  </si>
  <si>
    <t>Helmut Prendinger</t>
  </si>
  <si>
    <t>Professor</t>
  </si>
  <si>
    <t>Master's or PhD students</t>
  </si>
  <si>
    <t>3-6 months</t>
  </si>
  <si>
    <t xml:space="preserve">Solid programming background (e.g. C Sharp). Longer stay preferred for good result (some interesting software). Paper writing will be encouraged and actively supported. </t>
  </si>
  <si>
    <t>Application-oriented research based on 3D virtual environments (Unity3D) integrated to real-world settings, incl. "serious games" and Social Mobile Gaming for smart cities, disaster evacuation, etc. Target platform for "field users" is mobile devices, such as Smartphone, UAV ("drone"), AR device, and wearables. Target device for offsite users is VR device (e.g. Oculus Rift). Such projects will use techniques from Artificial Intelligence and Intelligent User Interface.   https://sites.google.com/site/ico2globallab/ (iCO2 website) http://research.nii.ac.jp/~prendinger/ (personal website)</t>
  </si>
  <si>
    <t xml:space="preserve">Solid programming background (e.g. C Sharp). Knowledge of Unity3D is desirable, but not necessary. Longer stay preferred for good result (some interesting software). Paper writing will be encouraged and actively supported. </t>
  </si>
  <si>
    <t>Implementation of Artifical Intelligence and image processing techniques for automated content creation of immersive 3D city maps based on OpenStreenMap. The result will be used for immersive experience of the city and as an aerial roadnetwork for UAVs. This work is complementary to Google Earth or Street view. We are using crowdsourcing methods to collect rich data
https://sites.google.com/site/ico2globallab/ (iCO2 website) http://research.nii.ac.jp/~prendinger/ (personal website)</t>
  </si>
  <si>
    <t xml:space="preserve">Solid programming background (e.g. C Sharp) Longer stay preferred for good result (some interesting software). Paper writing will be encouraged and actively supported. </t>
  </si>
  <si>
    <t>Discourse Search Engine (NLP)</t>
  </si>
  <si>
    <t>We are building the first-ever Discourse Search Engine (DSE) that exploits the discourse structure in documents to overcome limitations of current document representations in web search. The vision is to improve on Microsoft Cortana as question-answering system (see our ECIR'15 paper) http://research.nii.ac.jp/~prendinger/ (personal website)</t>
  </si>
  <si>
    <t>Sentiment Recognition from Text (NLP)</t>
  </si>
  <si>
    <t>Recognition of emotion and attitude from text with Machine Learning and rule based approaches.  http://research.nii.ac.jp/~prendinger/ (personal website)</t>
  </si>
  <si>
    <t>Software Engineering (Formal Methods, Assurance Case, Goal Models)</t>
  </si>
  <si>
    <t>Engineering Support of Formal Refinement and Assurance
http://research.nii.ac.jp/~f-ishikawa/internships/</t>
  </si>
  <si>
    <t>Fuyuki Ishikawa</t>
  </si>
  <si>
    <t>Associate Professor</t>
  </si>
  <si>
    <t>Spec-Test-Go-Round Tool
http://research.nii.ac.jp/~f-ishikawa/internships/</t>
  </si>
  <si>
    <t>Laws and Software Engineering (Requirements Engineering)</t>
  </si>
  <si>
    <t>Legal Interpretation Modeling and Tracking
http://research.nii.ac.jp/~f-ishikawa/internships/</t>
  </si>
  <si>
    <t>Service-Oriented Computing, Cloud Computing, Internet of Things</t>
  </si>
  <si>
    <t>Multimedia Analysis and Services</t>
  </si>
  <si>
    <t>People activities analytics in the context
of social online presences and real physical behaviours in multimedia landscape (e.g., personalized video soundtrack recommendation, enhancing online education by leveraging
social media techniques)</t>
  </si>
  <si>
    <t>Yi Yu</t>
  </si>
  <si>
    <t>Assitant professor</t>
  </si>
  <si>
    <t>3-6months</t>
  </si>
  <si>
    <t>Music Information Retrieval and Its Applications</t>
  </si>
  <si>
    <t>Music discovery (e.g., content-based music retrieval and playlisting, personalized music recommendation) and music rhythmic entrainment for physical rehabilitation (e.g., for CI children)</t>
  </si>
  <si>
    <t>Similarity Search and Intrinsic Dimensionality (http://zephyr.nii.ac.jp/houlelab/downloads/proj-simsearch.pdf)</t>
  </si>
  <si>
    <t>Michael Houle</t>
  </si>
  <si>
    <t>Visiting Professor</t>
  </si>
  <si>
    <t>Outlier Detection and Data Dimensionality  http://zephyr.nii.ac.jp/houlelab/downloads/proj-outlier.pdf</t>
  </si>
  <si>
    <t xml:space="preserve">Clustering and Data Dimensionality
(http://zephyr.nii.ac.jp/houlelab/downloads/proj-clust.pdf)
</t>
  </si>
  <si>
    <t>Michael Houle</t>
  </si>
  <si>
    <t xml:space="preserve">Unsupervised Feature Selection
(http://zephyr.nii.ac.jp/houlelab/downloads/proj-features.pdf)
</t>
  </si>
  <si>
    <t xml:space="preserve">KNN Classification and Applications (http://zephyr.nii.ac.jp/houlelab/downloads/proj-classification.pdf)
</t>
  </si>
  <si>
    <t xml:space="preserve">Theory of Intrinsic Dimensionality (http://zephyr.nii.ac.jp/houlelab/downloads/proj-id-theory.pdf)
</t>
  </si>
  <si>
    <t>School of Information Science and Technology, Department of Automation,　Tsinghua University</t>
  </si>
  <si>
    <t>Polytechnique Montréal</t>
  </si>
  <si>
    <t>The University of Paris Sud</t>
  </si>
  <si>
    <t>Fraunhofer Institute for Open Communication Systems (FOKUS)</t>
  </si>
  <si>
    <t>The Technische Universität München (TUM)</t>
  </si>
  <si>
    <t>Georg-August-Universität Göttingen</t>
  </si>
  <si>
    <t>The Idiap Research Institute (Idiap)</t>
  </si>
  <si>
    <t>DANTE (Delivery of Advanced Network Technology to Europe)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</si>
</sst>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90">
    <font>
      <sz val="11"/>
      <color theme="1"/>
      <name val="メイリオ"/>
      <family val="3"/>
    </font>
    <font>
      <sz val="11"/>
      <color indexed="8"/>
      <name val="メイリオ"/>
      <family val="3"/>
    </font>
    <font>
      <sz val="6"/>
      <name val="メイリオ"/>
      <family val="3"/>
    </font>
    <font>
      <sz val="6"/>
      <name val="ＭＳ Ｐゴシック"/>
      <family val="3"/>
    </font>
    <font>
      <sz val="11"/>
      <name val="Microsoft Tai Le"/>
      <family val="2"/>
    </font>
    <font>
      <sz val="12"/>
      <name val="Microsoft Tai Le"/>
      <family val="2"/>
    </font>
    <font>
      <b/>
      <sz val="13"/>
      <color indexed="56"/>
      <name val="Calibri"/>
      <family val="2"/>
    </font>
    <font>
      <sz val="11"/>
      <name val="ＭＳ Ｐゴシック"/>
      <family val="3"/>
    </font>
    <font>
      <b/>
      <sz val="11"/>
      <name val="ＭＳ Ｐゴシック"/>
      <family val="3"/>
    </font>
    <font>
      <sz val="14"/>
      <name val="Microsoft Tai Le"/>
      <family val="2"/>
    </font>
    <font>
      <sz val="14"/>
      <color indexed="8"/>
      <name val="Microsoft Tai Le"/>
      <family val="2"/>
    </font>
    <font>
      <sz val="16"/>
      <color indexed="8"/>
      <name val="Microsoft Tai Le"/>
      <family val="2"/>
    </font>
    <font>
      <sz val="11"/>
      <color indexed="8"/>
      <name val="Microsoft New Tai Lue"/>
      <family val="2"/>
    </font>
    <font>
      <sz val="11"/>
      <name val="Microsoft New Tai Lue"/>
      <family val="2"/>
    </font>
    <font>
      <sz val="11"/>
      <color indexed="8"/>
      <name val="ＭＳ Ｐゴシック"/>
      <family val="3"/>
    </font>
    <font>
      <sz val="16"/>
      <color indexed="8"/>
      <name val="ＭＳ Ｐゴシック"/>
      <family val="3"/>
    </font>
    <font>
      <sz val="14"/>
      <color indexed="8"/>
      <name val="ＭＳ Ｐゴシック"/>
      <family val="3"/>
    </font>
    <font>
      <sz val="11"/>
      <color indexed="9"/>
      <name val="メイリオ"/>
      <family val="3"/>
    </font>
    <font>
      <sz val="18"/>
      <color indexed="54"/>
      <name val="ＭＳ Ｐゴシック"/>
      <family val="3"/>
    </font>
    <font>
      <b/>
      <sz val="11"/>
      <color indexed="9"/>
      <name val="メイリオ"/>
      <family val="3"/>
    </font>
    <font>
      <sz val="11"/>
      <color indexed="60"/>
      <name val="メイリオ"/>
      <family val="3"/>
    </font>
    <font>
      <u val="single"/>
      <sz val="11"/>
      <color indexed="30"/>
      <name val="ＭＳ Ｐゴシック"/>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4"/>
      <name val="メイリオ"/>
      <family val="3"/>
    </font>
    <font>
      <b/>
      <sz val="13"/>
      <color indexed="54"/>
      <name val="メイリオ"/>
      <family val="3"/>
    </font>
    <font>
      <b/>
      <sz val="11"/>
      <color indexed="54"/>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u val="single"/>
      <sz val="11"/>
      <color indexed="25"/>
      <name val="メイリオ"/>
      <family val="3"/>
    </font>
    <font>
      <sz val="11"/>
      <color indexed="17"/>
      <name val="メイリオ"/>
      <family val="3"/>
    </font>
    <font>
      <sz val="10"/>
      <color indexed="8"/>
      <name val="Verdana"/>
      <family val="2"/>
    </font>
    <font>
      <sz val="11"/>
      <color indexed="8"/>
      <name val="Microsoft Tai Le"/>
      <family val="2"/>
    </font>
    <font>
      <b/>
      <sz val="14"/>
      <color indexed="9"/>
      <name val="Microsoft Tai Le"/>
      <family val="2"/>
    </font>
    <font>
      <sz val="12"/>
      <color indexed="8"/>
      <name val="Microsoft Tai Le"/>
      <family val="2"/>
    </font>
    <font>
      <sz val="18"/>
      <color indexed="8"/>
      <name val="Microsoft Tai Le"/>
      <family val="2"/>
    </font>
    <font>
      <sz val="14"/>
      <color indexed="8"/>
      <name val="Microsoft New Tai Lue"/>
      <family val="2"/>
    </font>
    <font>
      <sz val="12"/>
      <color indexed="8"/>
      <name val="Microsoft New Tai Lue"/>
      <family val="2"/>
    </font>
    <font>
      <sz val="20"/>
      <color indexed="8"/>
      <name val="Microsoft Tai Le"/>
      <family val="2"/>
    </font>
    <font>
      <sz val="16"/>
      <color indexed="8"/>
      <name val="Microsoft New Tai Lue"/>
      <family val="2"/>
    </font>
    <font>
      <sz val="10"/>
      <color indexed="8"/>
      <name val="メイリオ"/>
      <family val="3"/>
    </font>
    <font>
      <b/>
      <u val="single"/>
      <sz val="11"/>
      <color indexed="10"/>
      <name val="Verdana"/>
      <family val="2"/>
    </font>
    <font>
      <sz val="9"/>
      <color indexed="8"/>
      <name val="Verdana"/>
      <family val="2"/>
    </font>
    <font>
      <b/>
      <sz val="10"/>
      <color indexed="8"/>
      <name val="Verdana"/>
      <family val="2"/>
    </font>
    <font>
      <b/>
      <sz val="10"/>
      <color indexed="10"/>
      <name val="Verdana"/>
      <family val="2"/>
    </font>
    <font>
      <sz val="11"/>
      <color indexed="8"/>
      <name val="Verdana"/>
      <family val="2"/>
    </font>
    <font>
      <sz val="9"/>
      <name val="Meiryo UI"/>
      <family val="3"/>
    </font>
    <font>
      <sz val="11"/>
      <color theme="0"/>
      <name val="メイリオ"/>
      <family val="3"/>
    </font>
    <font>
      <sz val="18"/>
      <color theme="3"/>
      <name val="Calibri Light"/>
      <family val="3"/>
    </font>
    <font>
      <b/>
      <sz val="11"/>
      <color theme="0"/>
      <name val="メイリオ"/>
      <family val="3"/>
    </font>
    <font>
      <sz val="11"/>
      <color rgb="FF9C6500"/>
      <name val="メイリオ"/>
      <family val="3"/>
    </font>
    <font>
      <u val="single"/>
      <sz val="11"/>
      <color theme="10"/>
      <name val="ＭＳ Ｐゴシック"/>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u val="single"/>
      <sz val="11"/>
      <color theme="11"/>
      <name val="メイリオ"/>
      <family val="3"/>
    </font>
    <font>
      <sz val="11"/>
      <color rgb="FF006100"/>
      <name val="メイリオ"/>
      <family val="3"/>
    </font>
    <font>
      <sz val="10"/>
      <color theme="1"/>
      <name val="Verdana"/>
      <family val="2"/>
    </font>
    <font>
      <sz val="11"/>
      <color theme="1"/>
      <name val="Microsoft Tai Le"/>
      <family val="2"/>
    </font>
    <font>
      <b/>
      <sz val="14"/>
      <color theme="0"/>
      <name val="Microsoft Tai Le"/>
      <family val="2"/>
    </font>
    <font>
      <sz val="12"/>
      <color theme="1"/>
      <name val="Microsoft Tai Le"/>
      <family val="2"/>
    </font>
    <font>
      <sz val="14"/>
      <color theme="1"/>
      <name val="Microsoft Tai Le"/>
      <family val="2"/>
    </font>
    <font>
      <sz val="18"/>
      <color theme="1"/>
      <name val="Microsoft Tai Le"/>
      <family val="2"/>
    </font>
    <font>
      <sz val="16"/>
      <color theme="1"/>
      <name val="Microsoft Tai Le"/>
      <family val="2"/>
    </font>
    <font>
      <sz val="14"/>
      <color theme="1"/>
      <name val="Microsoft New Tai Lue"/>
      <family val="2"/>
    </font>
    <font>
      <sz val="12"/>
      <color theme="1"/>
      <name val="Microsoft New Tai Lue"/>
      <family val="2"/>
    </font>
    <font>
      <sz val="20"/>
      <color theme="1"/>
      <name val="Microsoft Tai Le"/>
      <family val="2"/>
    </font>
    <font>
      <sz val="11"/>
      <color theme="1"/>
      <name val="Microsoft New Tai Lue"/>
      <family val="2"/>
    </font>
    <font>
      <sz val="16"/>
      <color theme="1"/>
      <name val="Calibri"/>
      <family val="3"/>
    </font>
    <font>
      <sz val="16"/>
      <color theme="1"/>
      <name val="Microsoft New Tai Lue"/>
      <family val="2"/>
    </font>
    <font>
      <sz val="14"/>
      <color theme="1"/>
      <name val="Calibri"/>
      <family val="3"/>
    </font>
    <font>
      <sz val="11"/>
      <color theme="1"/>
      <name val="Calibri"/>
      <family val="3"/>
    </font>
    <font>
      <b/>
      <u val="single"/>
      <sz val="11"/>
      <color rgb="FFFF0000"/>
      <name val="Verdana"/>
      <family val="2"/>
    </font>
    <font>
      <sz val="10"/>
      <color theme="1"/>
      <name val="メイリオ"/>
      <family val="3"/>
    </font>
    <font>
      <b/>
      <sz val="10"/>
      <color rgb="FFFF0000"/>
      <name val="Verdana"/>
      <family val="2"/>
    </font>
    <font>
      <sz val="11"/>
      <color theme="1"/>
      <name val="Verdana"/>
      <family val="2"/>
    </font>
    <font>
      <sz val="9"/>
      <color theme="1"/>
      <name val="Verdana"/>
      <family val="2"/>
    </font>
    <font>
      <b/>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hair"/>
      <top style="thin"/>
      <bottom style="thin"/>
    </border>
    <border>
      <left style="thin"/>
      <right style="hair"/>
      <top>
        <color indexed="63"/>
      </top>
      <bottom>
        <color indexed="63"/>
      </bottom>
    </border>
    <border>
      <left style="hair"/>
      <right style="hair"/>
      <top>
        <color indexed="63"/>
      </top>
      <bottom>
        <color indexed="63"/>
      </bottom>
    </border>
    <border>
      <left style="thin"/>
      <right>
        <color indexed="63"/>
      </right>
      <top>
        <color indexed="63"/>
      </top>
      <bottom style="thin"/>
    </border>
    <border>
      <left style="thin"/>
      <right>
        <color indexed="63"/>
      </right>
      <top style="hair"/>
      <bottom style="hair"/>
    </border>
    <border>
      <left/>
      <right/>
      <top style="hair"/>
      <bottom style="hair"/>
    </border>
    <border>
      <left>
        <color indexed="63"/>
      </left>
      <right style="thin"/>
      <top style="hair"/>
      <bottom style="hair"/>
    </border>
    <border>
      <left>
        <color indexed="63"/>
      </left>
      <right style="thin"/>
      <top>
        <color indexed="63"/>
      </top>
      <bottom style="thin"/>
    </border>
    <border>
      <left style="hair"/>
      <right/>
      <top style="hair"/>
      <bottom style="thin"/>
    </border>
    <border>
      <left/>
      <right/>
      <top style="hair"/>
      <bottom style="thin"/>
    </border>
    <border>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top style="hair"/>
      <bottom>
        <color indexed="63"/>
      </bottom>
    </border>
    <border>
      <left/>
      <right/>
      <top style="hair"/>
      <bottom>
        <color indexed="63"/>
      </bottom>
    </border>
    <border>
      <left/>
      <right style="thin"/>
      <top style="hair"/>
      <bottom>
        <color indexed="63"/>
      </bottom>
    </border>
    <border>
      <left style="thin"/>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right style="hair"/>
      <top style="hair"/>
      <bottom style="hair"/>
    </border>
    <border>
      <left style="hair"/>
      <right style="thin"/>
      <top style="hair"/>
      <bottom style="hair"/>
    </border>
    <border>
      <left style="thin"/>
      <right style="thin"/>
      <top style="hair"/>
      <bottom style="hair"/>
    </border>
    <border>
      <left style="hair"/>
      <right>
        <color indexed="63"/>
      </right>
      <top>
        <color indexed="63"/>
      </top>
      <bottom>
        <color indexed="63"/>
      </bottom>
    </border>
    <border>
      <left style="hair"/>
      <right/>
      <top style="hair"/>
      <bottom style="hair"/>
    </border>
    <border>
      <left>
        <color indexed="63"/>
      </left>
      <right style="hair"/>
      <top>
        <color indexed="63"/>
      </top>
      <bottom style="hair"/>
    </border>
    <border>
      <left style="thin"/>
      <right style="thin"/>
      <top style="hair"/>
      <bottom style="thin"/>
    </border>
    <border>
      <left style="thin"/>
      <right/>
      <top style="hair"/>
      <bottom style="thin"/>
    </border>
    <border>
      <left style="hair"/>
      <right>
        <color indexed="63"/>
      </right>
      <top>
        <color indexed="63"/>
      </top>
      <bottom style="hair"/>
    </border>
    <border>
      <left style="thin"/>
      <right/>
      <top style="hair"/>
      <bottom>
        <color indexed="63"/>
      </bottom>
    </border>
    <border>
      <left>
        <color indexed="63"/>
      </left>
      <right style="hair"/>
      <top style="hair"/>
      <bottom>
        <color indexed="63"/>
      </bottom>
    </border>
    <border>
      <left>
        <color indexed="63"/>
      </left>
      <right style="hair"/>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256">
    <xf numFmtId="0" fontId="0" fillId="0" borderId="0" xfId="0" applyAlignment="1">
      <alignment vertical="center"/>
    </xf>
    <xf numFmtId="0" fontId="69" fillId="0" borderId="0" xfId="0" applyFont="1" applyFill="1" applyAlignment="1">
      <alignment vertical="center"/>
    </xf>
    <xf numFmtId="0" fontId="69" fillId="0" borderId="0" xfId="0" applyFont="1" applyFill="1" applyBorder="1" applyAlignment="1">
      <alignment vertical="center"/>
    </xf>
    <xf numFmtId="0" fontId="69" fillId="0" borderId="10" xfId="0" applyFont="1" applyFill="1" applyBorder="1" applyAlignment="1">
      <alignment vertical="center"/>
    </xf>
    <xf numFmtId="0" fontId="69" fillId="0" borderId="11" xfId="0" applyFont="1" applyFill="1" applyBorder="1" applyAlignment="1">
      <alignment vertical="center"/>
    </xf>
    <xf numFmtId="0" fontId="70" fillId="0" borderId="0" xfId="0" applyFont="1" applyAlignment="1">
      <alignment vertical="center"/>
    </xf>
    <xf numFmtId="0" fontId="71" fillId="26" borderId="1" xfId="40" applyFont="1" applyAlignment="1">
      <alignment horizontal="center" vertical="center"/>
    </xf>
    <xf numFmtId="0" fontId="71" fillId="26" borderId="1" xfId="40" applyFont="1" applyAlignment="1">
      <alignment horizontal="center" vertical="center" wrapText="1"/>
    </xf>
    <xf numFmtId="0" fontId="71" fillId="26" borderId="1" xfId="40" applyFont="1" applyAlignment="1">
      <alignment vertical="center"/>
    </xf>
    <xf numFmtId="0" fontId="71" fillId="26" borderId="1" xfId="40" applyFont="1" applyAlignment="1">
      <alignment vertical="center" wrapText="1"/>
    </xf>
    <xf numFmtId="0" fontId="70" fillId="0" borderId="0" xfId="0" applyFont="1" applyAlignment="1">
      <alignment horizontal="center" vertical="center"/>
    </xf>
    <xf numFmtId="0" fontId="72" fillId="0" borderId="12" xfId="0" applyFont="1" applyFill="1" applyBorder="1" applyAlignment="1">
      <alignment horizontal="center" vertical="center"/>
    </xf>
    <xf numFmtId="0" fontId="70" fillId="0" borderId="12" xfId="0" applyFont="1" applyFill="1" applyBorder="1" applyAlignment="1">
      <alignment vertical="center" wrapText="1"/>
    </xf>
    <xf numFmtId="0" fontId="73" fillId="0" borderId="12" xfId="0" applyFont="1" applyFill="1" applyBorder="1" applyAlignment="1">
      <alignment horizontal="left" vertical="center"/>
    </xf>
    <xf numFmtId="0" fontId="70" fillId="0" borderId="12"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72" fillId="0" borderId="0" xfId="0" applyFont="1" applyFill="1" applyAlignment="1">
      <alignment vertical="center"/>
    </xf>
    <xf numFmtId="0" fontId="70" fillId="0" borderId="0" xfId="0" applyFont="1" applyFill="1" applyAlignment="1">
      <alignment vertical="center"/>
    </xf>
    <xf numFmtId="0" fontId="72" fillId="0" borderId="12" xfId="0" applyFont="1" applyFill="1" applyBorder="1" applyAlignment="1">
      <alignment vertical="center" wrapText="1"/>
    </xf>
    <xf numFmtId="0" fontId="73" fillId="0" borderId="12" xfId="0" applyFont="1" applyFill="1" applyBorder="1" applyAlignment="1">
      <alignment horizontal="left" vertical="center" wrapText="1"/>
    </xf>
    <xf numFmtId="0" fontId="72" fillId="0" borderId="13" xfId="0" applyFont="1" applyFill="1" applyBorder="1" applyAlignment="1">
      <alignment horizontal="center" vertical="center"/>
    </xf>
    <xf numFmtId="0" fontId="73" fillId="0" borderId="12" xfId="0" applyFont="1" applyFill="1" applyBorder="1" applyAlignment="1">
      <alignment vertical="center"/>
    </xf>
    <xf numFmtId="0" fontId="73" fillId="0" borderId="12" xfId="0" applyFont="1" applyFill="1" applyBorder="1" applyAlignment="1">
      <alignment vertical="center" wrapText="1"/>
    </xf>
    <xf numFmtId="0" fontId="72" fillId="0" borderId="0" xfId="0" applyFont="1" applyAlignment="1">
      <alignment vertical="center"/>
    </xf>
    <xf numFmtId="0" fontId="4" fillId="0" borderId="0" xfId="0" applyFont="1" applyAlignment="1">
      <alignment vertical="center"/>
    </xf>
    <xf numFmtId="0" fontId="70" fillId="0" borderId="0" xfId="0" applyFont="1" applyAlignment="1">
      <alignment vertical="center"/>
    </xf>
    <xf numFmtId="0" fontId="72" fillId="0" borderId="0" xfId="0" applyFont="1" applyAlignment="1">
      <alignment vertical="center" wrapText="1"/>
    </xf>
    <xf numFmtId="0" fontId="74" fillId="0" borderId="0" xfId="0" applyFont="1" applyAlignment="1">
      <alignment horizontal="center" vertical="center"/>
    </xf>
    <xf numFmtId="0" fontId="9" fillId="0" borderId="12" xfId="0" applyFont="1" applyFill="1" applyBorder="1" applyAlignment="1">
      <alignment horizontal="left" vertical="center" wrapText="1"/>
    </xf>
    <xf numFmtId="0" fontId="9" fillId="0" borderId="12" xfId="0" applyFont="1" applyFill="1" applyBorder="1" applyAlignment="1">
      <alignment horizontal="left" vertical="center"/>
    </xf>
    <xf numFmtId="0" fontId="73" fillId="0" borderId="12" xfId="0" applyFont="1" applyFill="1" applyBorder="1" applyAlignment="1">
      <alignment vertical="center"/>
    </xf>
    <xf numFmtId="0" fontId="70" fillId="0" borderId="12" xfId="43" applyFont="1" applyFill="1" applyBorder="1" applyAlignment="1" applyProtection="1">
      <alignment vertical="center" wrapText="1"/>
      <protection/>
    </xf>
    <xf numFmtId="0" fontId="0" fillId="0" borderId="12" xfId="0" applyBorder="1" applyAlignment="1">
      <alignment vertical="center"/>
    </xf>
    <xf numFmtId="0" fontId="69" fillId="33" borderId="12" xfId="0" applyFont="1" applyFill="1" applyBorder="1" applyAlignment="1">
      <alignment vertical="center"/>
    </xf>
    <xf numFmtId="0" fontId="69" fillId="0" borderId="12" xfId="0" applyFont="1" applyFill="1" applyBorder="1" applyAlignment="1">
      <alignment vertical="center"/>
    </xf>
    <xf numFmtId="0" fontId="69" fillId="0" borderId="14" xfId="0" applyFont="1" applyFill="1" applyBorder="1" applyAlignment="1">
      <alignment vertical="center"/>
    </xf>
    <xf numFmtId="0" fontId="69" fillId="0" borderId="15" xfId="0" applyFont="1" applyFill="1" applyBorder="1" applyAlignment="1">
      <alignment vertical="center"/>
    </xf>
    <xf numFmtId="0" fontId="69" fillId="0" borderId="16" xfId="0" applyFont="1" applyFill="1" applyBorder="1" applyAlignment="1">
      <alignment vertical="center"/>
    </xf>
    <xf numFmtId="0" fontId="75" fillId="0" borderId="13" xfId="0" applyFont="1" applyFill="1" applyBorder="1" applyAlignment="1">
      <alignment horizontal="center" vertical="center"/>
    </xf>
    <xf numFmtId="0" fontId="73" fillId="0" borderId="0" xfId="0" applyFont="1" applyFill="1" applyAlignment="1">
      <alignment vertical="center"/>
    </xf>
    <xf numFmtId="0" fontId="72" fillId="34" borderId="12" xfId="0" applyFont="1" applyFill="1" applyBorder="1" applyAlignment="1">
      <alignment vertical="center" wrapText="1"/>
    </xf>
    <xf numFmtId="0" fontId="72" fillId="34" borderId="12" xfId="0" applyFont="1" applyFill="1" applyBorder="1" applyAlignment="1">
      <alignment horizontal="left" vertical="center" wrapText="1"/>
    </xf>
    <xf numFmtId="0" fontId="70" fillId="34" borderId="0" xfId="0" applyFont="1" applyFill="1" applyAlignment="1">
      <alignment vertical="center"/>
    </xf>
    <xf numFmtId="0" fontId="73" fillId="34" borderId="12" xfId="0" applyFont="1" applyFill="1" applyBorder="1" applyAlignment="1">
      <alignment vertical="center"/>
    </xf>
    <xf numFmtId="0" fontId="73" fillId="34" borderId="12" xfId="0" applyFont="1" applyFill="1" applyBorder="1" applyAlignment="1">
      <alignment vertical="center" wrapText="1"/>
    </xf>
    <xf numFmtId="0" fontId="73" fillId="0" borderId="17" xfId="0" applyFont="1" applyFill="1" applyBorder="1" applyAlignment="1">
      <alignment vertical="center"/>
    </xf>
    <xf numFmtId="0" fontId="75" fillId="0" borderId="12" xfId="0" applyFont="1" applyBorder="1" applyAlignment="1">
      <alignment horizontal="center" vertical="center"/>
    </xf>
    <xf numFmtId="0" fontId="76" fillId="0" borderId="12" xfId="0" applyFont="1" applyFill="1" applyBorder="1" applyAlignment="1">
      <alignment vertical="center" wrapText="1"/>
    </xf>
    <xf numFmtId="0" fontId="77" fillId="0" borderId="12" xfId="0" applyFont="1" applyFill="1" applyBorder="1" applyAlignment="1">
      <alignment vertical="center" wrapText="1"/>
    </xf>
    <xf numFmtId="0" fontId="70" fillId="0" borderId="12" xfId="0" applyFont="1" applyBorder="1" applyAlignment="1">
      <alignment vertical="center" wrapText="1"/>
    </xf>
    <xf numFmtId="0" fontId="72" fillId="0" borderId="17" xfId="0" applyFont="1" applyFill="1" applyBorder="1" applyAlignment="1">
      <alignment vertical="center" wrapText="1"/>
    </xf>
    <xf numFmtId="0" fontId="75" fillId="0" borderId="17" xfId="0" applyFont="1" applyFill="1" applyBorder="1" applyAlignment="1">
      <alignment horizontal="center" vertical="center"/>
    </xf>
    <xf numFmtId="0" fontId="73" fillId="0" borderId="17" xfId="0" applyFont="1" applyFill="1" applyBorder="1" applyAlignment="1">
      <alignment vertical="center" wrapText="1"/>
    </xf>
    <xf numFmtId="0" fontId="0" fillId="0" borderId="18" xfId="0" applyBorder="1" applyAlignment="1">
      <alignment horizontal="center" vertical="center"/>
    </xf>
    <xf numFmtId="0" fontId="0" fillId="0" borderId="13" xfId="0" applyBorder="1" applyAlignment="1">
      <alignment horizontal="center" vertical="center"/>
    </xf>
    <xf numFmtId="0" fontId="75" fillId="0" borderId="17" xfId="0" applyNumberFormat="1" applyFont="1" applyFill="1" applyBorder="1" applyAlignment="1">
      <alignment horizontal="center" vertical="center"/>
    </xf>
    <xf numFmtId="0" fontId="75" fillId="0" borderId="12" xfId="0" applyFont="1" applyFill="1" applyBorder="1" applyAlignment="1">
      <alignment horizontal="center" vertical="center"/>
    </xf>
    <xf numFmtId="0" fontId="75" fillId="34" borderId="18" xfId="0" applyFont="1" applyFill="1" applyBorder="1" applyAlignment="1">
      <alignment horizontal="center" vertical="center"/>
    </xf>
    <xf numFmtId="0" fontId="75" fillId="34" borderId="13" xfId="0" applyFont="1" applyFill="1" applyBorder="1" applyAlignment="1">
      <alignment horizontal="center" vertical="center"/>
    </xf>
    <xf numFmtId="0" fontId="78" fillId="0" borderId="0" xfId="0" applyFont="1" applyBorder="1" applyAlignment="1">
      <alignment vertical="center"/>
    </xf>
    <xf numFmtId="0" fontId="78" fillId="0" borderId="0" xfId="0" applyFont="1" applyBorder="1" applyAlignment="1">
      <alignment horizontal="center" vertical="center"/>
    </xf>
    <xf numFmtId="0" fontId="73" fillId="0" borderId="0" xfId="0" applyFont="1" applyAlignment="1">
      <alignment horizontal="left" vertical="center"/>
    </xf>
    <xf numFmtId="0" fontId="72" fillId="0" borderId="19" xfId="0" applyFont="1" applyBorder="1" applyAlignment="1">
      <alignment horizontal="center" vertical="center"/>
    </xf>
    <xf numFmtId="0" fontId="4" fillId="0" borderId="19" xfId="0" applyFont="1" applyBorder="1" applyAlignment="1">
      <alignment horizontal="center" vertical="center"/>
    </xf>
    <xf numFmtId="0" fontId="70" fillId="0" borderId="19" xfId="0" applyFont="1" applyBorder="1" applyAlignment="1">
      <alignment vertical="center"/>
    </xf>
    <xf numFmtId="0" fontId="72" fillId="0" borderId="19" xfId="0" applyFont="1" applyBorder="1" applyAlignment="1">
      <alignment vertical="center" wrapText="1"/>
    </xf>
    <xf numFmtId="0" fontId="74" fillId="0" borderId="19" xfId="0" applyFont="1" applyBorder="1" applyAlignment="1">
      <alignment horizontal="center" vertical="center"/>
    </xf>
    <xf numFmtId="0" fontId="72" fillId="0" borderId="19" xfId="0" applyFont="1" applyBorder="1" applyAlignment="1">
      <alignment horizontal="right" vertical="center"/>
    </xf>
    <xf numFmtId="14" fontId="70" fillId="0" borderId="19" xfId="0" applyNumberFormat="1" applyFont="1" applyBorder="1" applyAlignment="1">
      <alignment horizontal="right" vertical="center"/>
    </xf>
    <xf numFmtId="0" fontId="79" fillId="0" borderId="12" xfId="43" applyFont="1" applyFill="1" applyBorder="1" applyAlignment="1" applyProtection="1">
      <alignment vertical="center" wrapText="1"/>
      <protection/>
    </xf>
    <xf numFmtId="0" fontId="79" fillId="0" borderId="12" xfId="0" applyFont="1" applyFill="1" applyBorder="1" applyAlignment="1">
      <alignment vertical="center" wrapText="1"/>
    </xf>
    <xf numFmtId="0" fontId="13" fillId="0" borderId="12" xfId="0" applyFont="1" applyFill="1" applyBorder="1" applyAlignment="1">
      <alignment horizontal="left" vertical="center" wrapText="1"/>
    </xf>
    <xf numFmtId="56" fontId="73" fillId="0" borderId="12" xfId="0" applyNumberFormat="1" applyFont="1" applyFill="1" applyBorder="1" applyAlignment="1">
      <alignment vertical="center" wrapText="1"/>
    </xf>
    <xf numFmtId="0" fontId="79" fillId="0" borderId="12" xfId="0" applyFont="1" applyFill="1" applyBorder="1" applyAlignment="1">
      <alignment horizontal="left" vertical="center" wrapText="1"/>
    </xf>
    <xf numFmtId="0" fontId="75" fillId="0" borderId="18" xfId="0" applyFont="1" applyFill="1" applyBorder="1" applyAlignment="1">
      <alignment horizontal="center" vertical="center"/>
    </xf>
    <xf numFmtId="0" fontId="9" fillId="0" borderId="17" xfId="0" applyFont="1" applyFill="1" applyBorder="1" applyAlignment="1">
      <alignment horizontal="left" vertical="center" wrapText="1"/>
    </xf>
    <xf numFmtId="0" fontId="70" fillId="0" borderId="0" xfId="0" applyFont="1" applyAlignment="1">
      <alignment vertical="center" wrapText="1"/>
    </xf>
    <xf numFmtId="0" fontId="13" fillId="0" borderId="12" xfId="0" applyFont="1" applyBorder="1" applyAlignment="1">
      <alignment vertical="center" wrapText="1"/>
    </xf>
    <xf numFmtId="0" fontId="70" fillId="35" borderId="0" xfId="0" applyFont="1" applyFill="1" applyAlignment="1">
      <alignment vertical="center"/>
    </xf>
    <xf numFmtId="0" fontId="77" fillId="0" borderId="12" xfId="0" applyFont="1" applyFill="1" applyBorder="1" applyAlignment="1">
      <alignment horizontal="left" vertical="center" wrapText="1"/>
    </xf>
    <xf numFmtId="0" fontId="13" fillId="0" borderId="12" xfId="0" applyFont="1" applyFill="1" applyBorder="1" applyAlignment="1">
      <alignment vertical="center" wrapText="1"/>
    </xf>
    <xf numFmtId="0" fontId="80" fillId="0" borderId="13" xfId="0" applyFont="1" applyFill="1" applyBorder="1" applyAlignment="1">
      <alignment horizontal="center" vertical="center"/>
    </xf>
    <xf numFmtId="0" fontId="79" fillId="0" borderId="0" xfId="43" applyFont="1" applyFill="1" applyAlignment="1" applyProtection="1">
      <alignment vertical="center" wrapText="1"/>
      <protection/>
    </xf>
    <xf numFmtId="0" fontId="79" fillId="0" borderId="17" xfId="0" applyFont="1" applyFill="1" applyBorder="1" applyAlignment="1">
      <alignment vertical="center" wrapText="1"/>
    </xf>
    <xf numFmtId="0" fontId="75" fillId="0" borderId="18" xfId="0" applyFont="1" applyBorder="1" applyAlignment="1">
      <alignment horizontal="center" vertical="center"/>
    </xf>
    <xf numFmtId="0" fontId="79" fillId="0" borderId="18" xfId="0" applyFont="1" applyBorder="1" applyAlignment="1">
      <alignment vertical="center" wrapText="1"/>
    </xf>
    <xf numFmtId="0" fontId="75" fillId="0" borderId="13" xfId="0" applyFont="1" applyBorder="1" applyAlignment="1">
      <alignment horizontal="center" vertical="center"/>
    </xf>
    <xf numFmtId="0" fontId="79" fillId="0" borderId="13" xfId="0" applyFont="1" applyBorder="1" applyAlignment="1">
      <alignment vertical="center" wrapText="1"/>
    </xf>
    <xf numFmtId="0" fontId="75" fillId="34" borderId="17" xfId="0" applyFont="1" applyFill="1" applyBorder="1" applyAlignment="1">
      <alignment horizontal="center" vertical="center"/>
    </xf>
    <xf numFmtId="0" fontId="81" fillId="0" borderId="12" xfId="0" applyFont="1" applyFill="1" applyBorder="1" applyAlignment="1">
      <alignment vertical="center" wrapText="1"/>
    </xf>
    <xf numFmtId="0" fontId="75" fillId="0" borderId="12" xfId="0" applyNumberFormat="1" applyFont="1" applyFill="1" applyBorder="1" applyAlignment="1">
      <alignment horizontal="center" vertical="center"/>
    </xf>
    <xf numFmtId="0" fontId="76" fillId="0" borderId="12" xfId="0" applyFont="1" applyFill="1" applyBorder="1" applyAlignment="1">
      <alignment vertical="center"/>
    </xf>
    <xf numFmtId="0" fontId="81" fillId="0" borderId="13" xfId="0" applyFont="1" applyFill="1" applyBorder="1" applyAlignment="1">
      <alignment horizontal="center" vertical="center"/>
    </xf>
    <xf numFmtId="56" fontId="81" fillId="0" borderId="12" xfId="0" applyNumberFormat="1" applyFont="1" applyFill="1" applyBorder="1" applyAlignment="1">
      <alignment horizontal="center" vertical="center"/>
    </xf>
    <xf numFmtId="0" fontId="81" fillId="0" borderId="12" xfId="0" applyFont="1" applyFill="1" applyBorder="1" applyAlignment="1">
      <alignment horizontal="center" vertical="center"/>
    </xf>
    <xf numFmtId="0" fontId="77" fillId="0" borderId="17" xfId="0" applyFont="1" applyFill="1" applyBorder="1" applyAlignment="1">
      <alignment vertical="center" wrapText="1"/>
    </xf>
    <xf numFmtId="0" fontId="79" fillId="0" borderId="0" xfId="43" applyFont="1" applyAlignment="1" applyProtection="1">
      <alignment vertical="center" wrapText="1"/>
      <protection/>
    </xf>
    <xf numFmtId="0" fontId="5" fillId="0" borderId="20" xfId="0" applyFont="1" applyFill="1" applyBorder="1" applyAlignment="1">
      <alignment horizontal="left" vertical="center" wrapText="1"/>
    </xf>
    <xf numFmtId="0" fontId="79" fillId="0" borderId="12" xfId="43" applyFont="1" applyBorder="1" applyAlignment="1" applyProtection="1">
      <alignment vertical="center" wrapText="1"/>
      <protection/>
    </xf>
    <xf numFmtId="0" fontId="79" fillId="0" borderId="12" xfId="43" applyNumberFormat="1" applyFont="1" applyFill="1" applyBorder="1" applyAlignment="1" applyProtection="1">
      <alignment horizontal="left" wrapText="1"/>
      <protection/>
    </xf>
    <xf numFmtId="0" fontId="73" fillId="0" borderId="17" xfId="0" applyFont="1" applyFill="1" applyBorder="1" applyAlignment="1">
      <alignment horizontal="center" vertical="center"/>
    </xf>
    <xf numFmtId="0" fontId="82" fillId="0" borderId="13" xfId="0" applyFont="1" applyBorder="1" applyAlignment="1">
      <alignment vertical="center" wrapText="1"/>
    </xf>
    <xf numFmtId="0" fontId="70" fillId="0" borderId="18" xfId="0" applyFont="1" applyBorder="1" applyAlignment="1">
      <alignment horizontal="center" vertical="center"/>
    </xf>
    <xf numFmtId="0" fontId="83" fillId="0" borderId="12" xfId="43" applyFont="1" applyFill="1" applyBorder="1" applyAlignment="1" applyProtection="1">
      <alignment vertical="center" wrapText="1"/>
      <protection/>
    </xf>
    <xf numFmtId="0" fontId="75" fillId="0" borderId="17" xfId="0" applyFont="1" applyBorder="1" applyAlignment="1">
      <alignment horizontal="center" vertical="center"/>
    </xf>
    <xf numFmtId="0" fontId="73" fillId="0" borderId="0" xfId="0" applyFont="1" applyAlignment="1">
      <alignment vertical="center" wrapText="1"/>
    </xf>
    <xf numFmtId="0" fontId="72" fillId="0" borderId="15" xfId="0" applyFont="1" applyBorder="1" applyAlignment="1">
      <alignment vertical="center"/>
    </xf>
    <xf numFmtId="0" fontId="73" fillId="35" borderId="12" xfId="0" applyFont="1" applyFill="1" applyBorder="1" applyAlignment="1">
      <alignment horizontal="left" vertical="center"/>
    </xf>
    <xf numFmtId="0" fontId="69" fillId="0" borderId="10" xfId="0" applyFont="1" applyFill="1" applyBorder="1" applyAlignment="1">
      <alignment horizontal="left" vertical="center"/>
    </xf>
    <xf numFmtId="0" fontId="69" fillId="0" borderId="0" xfId="0" applyFont="1" applyFill="1" applyBorder="1" applyAlignment="1">
      <alignment horizontal="left" vertical="center"/>
    </xf>
    <xf numFmtId="0" fontId="69" fillId="0" borderId="11" xfId="0" applyFont="1" applyFill="1" applyBorder="1" applyAlignment="1">
      <alignment horizontal="left" vertical="center"/>
    </xf>
    <xf numFmtId="0" fontId="69" fillId="0" borderId="21" xfId="0" applyFont="1" applyFill="1" applyBorder="1" applyAlignment="1">
      <alignment horizontal="center" vertical="center"/>
    </xf>
    <xf numFmtId="0" fontId="69" fillId="0" borderId="22" xfId="0" applyFont="1" applyFill="1" applyBorder="1" applyAlignment="1">
      <alignment horizontal="center" vertical="center"/>
    </xf>
    <xf numFmtId="0" fontId="69" fillId="0" borderId="13" xfId="0" applyFont="1" applyFill="1" applyBorder="1" applyAlignment="1">
      <alignment vertical="center"/>
    </xf>
    <xf numFmtId="0" fontId="69" fillId="0" borderId="23" xfId="0" applyFont="1" applyFill="1" applyBorder="1" applyAlignment="1">
      <alignment vertical="center"/>
    </xf>
    <xf numFmtId="0" fontId="69" fillId="33" borderId="24" xfId="0" applyFont="1" applyFill="1" applyBorder="1" applyAlignment="1" applyProtection="1">
      <alignment horizontal="left" vertical="center" shrinkToFit="1"/>
      <protection locked="0"/>
    </xf>
    <xf numFmtId="0" fontId="69" fillId="33" borderId="25" xfId="0" applyFont="1" applyFill="1" applyBorder="1" applyAlignment="1" applyProtection="1">
      <alignment horizontal="left" vertical="center" shrinkToFit="1"/>
      <protection locked="0"/>
    </xf>
    <xf numFmtId="0" fontId="69" fillId="33" borderId="26" xfId="0" applyFont="1" applyFill="1" applyBorder="1" applyAlignment="1" applyProtection="1">
      <alignment horizontal="left" vertical="center" shrinkToFit="1"/>
      <protection locked="0"/>
    </xf>
    <xf numFmtId="0" fontId="69" fillId="33" borderId="10"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69" fillId="0" borderId="14" xfId="0" applyFont="1" applyFill="1" applyBorder="1" applyAlignment="1">
      <alignment horizontal="left" vertical="top"/>
    </xf>
    <xf numFmtId="0" fontId="69" fillId="0" borderId="15" xfId="0" applyFont="1" applyFill="1" applyBorder="1" applyAlignment="1">
      <alignment horizontal="left" vertical="top"/>
    </xf>
    <xf numFmtId="0" fontId="69" fillId="0" borderId="16" xfId="0" applyFont="1" applyFill="1" applyBorder="1" applyAlignment="1">
      <alignment horizontal="left" vertical="top"/>
    </xf>
    <xf numFmtId="0" fontId="69" fillId="33" borderId="28" xfId="0" applyFont="1" applyFill="1" applyBorder="1" applyAlignment="1" applyProtection="1">
      <alignment horizontal="left" vertical="center" shrinkToFit="1"/>
      <protection locked="0"/>
    </xf>
    <xf numFmtId="0" fontId="69" fillId="33" borderId="29" xfId="0" applyFont="1" applyFill="1" applyBorder="1" applyAlignment="1" applyProtection="1">
      <alignment horizontal="left" vertical="center" shrinkToFit="1"/>
      <protection locked="0"/>
    </xf>
    <xf numFmtId="0" fontId="69" fillId="33" borderId="30" xfId="0" applyFont="1" applyFill="1" applyBorder="1" applyAlignment="1" applyProtection="1">
      <alignment horizontal="left" vertical="center" shrinkToFit="1"/>
      <protection locked="0"/>
    </xf>
    <xf numFmtId="0" fontId="69" fillId="0" borderId="14" xfId="0" applyFont="1" applyFill="1" applyBorder="1" applyAlignment="1">
      <alignment horizontal="left" vertical="center"/>
    </xf>
    <xf numFmtId="0" fontId="69" fillId="0" borderId="15" xfId="0" applyFont="1" applyFill="1" applyBorder="1" applyAlignment="1">
      <alignment horizontal="left" vertical="center"/>
    </xf>
    <xf numFmtId="0" fontId="69" fillId="0" borderId="16" xfId="0" applyFont="1" applyFill="1" applyBorder="1" applyAlignment="1">
      <alignment horizontal="left" vertical="center"/>
    </xf>
    <xf numFmtId="0" fontId="84" fillId="0" borderId="23" xfId="0" applyFont="1" applyFill="1" applyBorder="1" applyAlignment="1" applyProtection="1" quotePrefix="1">
      <alignment horizontal="left" vertical="center"/>
      <protection hidden="1"/>
    </xf>
    <xf numFmtId="0" fontId="84" fillId="0" borderId="19" xfId="0" applyFont="1" applyFill="1" applyBorder="1" applyAlignment="1" applyProtection="1">
      <alignment horizontal="left" vertical="center"/>
      <protection hidden="1"/>
    </xf>
    <xf numFmtId="0" fontId="84" fillId="0" borderId="27" xfId="0" applyFont="1" applyFill="1" applyBorder="1" applyAlignment="1" applyProtection="1">
      <alignment horizontal="left" vertical="center"/>
      <protection hidden="1"/>
    </xf>
    <xf numFmtId="0" fontId="69" fillId="33" borderId="10" xfId="0" applyFont="1" applyFill="1" applyBorder="1" applyAlignment="1" applyProtection="1">
      <alignment vertical="top" wrapText="1"/>
      <protection locked="0"/>
    </xf>
    <xf numFmtId="0" fontId="69" fillId="33" borderId="0" xfId="0" applyFont="1" applyFill="1" applyBorder="1" applyAlignment="1" applyProtection="1">
      <alignment vertical="top" wrapText="1"/>
      <protection locked="0"/>
    </xf>
    <xf numFmtId="0" fontId="69" fillId="33" borderId="11" xfId="0" applyFont="1" applyFill="1" applyBorder="1" applyAlignment="1" applyProtection="1">
      <alignment vertical="top" wrapText="1"/>
      <protection locked="0"/>
    </xf>
    <xf numFmtId="0" fontId="85" fillId="0" borderId="31" xfId="0" applyFont="1" applyBorder="1" applyAlignment="1" applyProtection="1">
      <alignment vertical="top" wrapText="1"/>
      <protection locked="0"/>
    </xf>
    <xf numFmtId="0" fontId="85" fillId="0" borderId="32" xfId="0" applyFont="1" applyBorder="1" applyAlignment="1" applyProtection="1">
      <alignment vertical="top" wrapText="1"/>
      <protection locked="0"/>
    </xf>
    <xf numFmtId="0" fontId="85" fillId="0" borderId="33" xfId="0" applyFont="1" applyBorder="1" applyAlignment="1" applyProtection="1">
      <alignment vertical="top" wrapText="1"/>
      <protection locked="0"/>
    </xf>
    <xf numFmtId="0" fontId="69" fillId="0" borderId="10" xfId="0" applyFont="1" applyFill="1" applyBorder="1" applyAlignment="1" quotePrefix="1">
      <alignment horizontal="left" vertical="center"/>
    </xf>
    <xf numFmtId="0" fontId="69" fillId="33" borderId="0" xfId="0" applyFont="1" applyFill="1" applyBorder="1" applyAlignment="1" applyProtection="1">
      <alignment horizontal="left" vertical="top" wrapText="1"/>
      <protection locked="0"/>
    </xf>
    <xf numFmtId="0" fontId="69" fillId="33" borderId="11" xfId="0" applyFont="1" applyFill="1" applyBorder="1" applyAlignment="1" applyProtection="1">
      <alignment horizontal="left" vertical="top" wrapText="1"/>
      <protection locked="0"/>
    </xf>
    <xf numFmtId="0" fontId="69" fillId="33" borderId="23" xfId="0" applyFont="1" applyFill="1" applyBorder="1" applyAlignment="1" applyProtection="1">
      <alignment horizontal="left" vertical="top" wrapText="1"/>
      <protection locked="0"/>
    </xf>
    <xf numFmtId="0" fontId="69" fillId="33" borderId="19" xfId="0" applyFont="1" applyFill="1" applyBorder="1" applyAlignment="1" applyProtection="1">
      <alignment horizontal="left" vertical="top" wrapText="1"/>
      <protection locked="0"/>
    </xf>
    <xf numFmtId="0" fontId="69" fillId="33" borderId="27" xfId="0" applyFont="1" applyFill="1" applyBorder="1" applyAlignment="1" applyProtection="1">
      <alignment horizontal="left" vertical="top" wrapText="1"/>
      <protection locked="0"/>
    </xf>
    <xf numFmtId="0" fontId="69" fillId="0" borderId="10" xfId="0" applyFont="1" applyFill="1" applyBorder="1" applyAlignment="1">
      <alignment horizontal="left" vertical="top"/>
    </xf>
    <xf numFmtId="0" fontId="69" fillId="0" borderId="0" xfId="0" applyFont="1" applyFill="1" applyBorder="1" applyAlignment="1">
      <alignment horizontal="left" vertical="top"/>
    </xf>
    <xf numFmtId="0" fontId="69" fillId="0" borderId="11" xfId="0" applyFont="1" applyFill="1" applyBorder="1" applyAlignment="1">
      <alignment horizontal="left" vertical="top"/>
    </xf>
    <xf numFmtId="0" fontId="69" fillId="0" borderId="34" xfId="0" applyFont="1" applyFill="1" applyBorder="1" applyAlignment="1">
      <alignment horizontal="left" vertical="center"/>
    </xf>
    <xf numFmtId="0" fontId="69" fillId="0" borderId="35" xfId="0" applyFont="1" applyFill="1" applyBorder="1" applyAlignment="1">
      <alignment horizontal="left" vertical="center"/>
    </xf>
    <xf numFmtId="0" fontId="69" fillId="0" borderId="36" xfId="0" applyFont="1" applyFill="1" applyBorder="1" applyAlignment="1">
      <alignment horizontal="left" vertical="center"/>
    </xf>
    <xf numFmtId="0" fontId="69" fillId="0" borderId="24" xfId="0" applyFont="1" applyFill="1" applyBorder="1" applyAlignment="1">
      <alignment horizontal="left" vertical="center"/>
    </xf>
    <xf numFmtId="0" fontId="69" fillId="0" borderId="25" xfId="0" applyFont="1" applyFill="1" applyBorder="1" applyAlignment="1">
      <alignment horizontal="left" vertical="center"/>
    </xf>
    <xf numFmtId="0" fontId="69" fillId="0" borderId="26" xfId="0" applyFont="1" applyFill="1" applyBorder="1" applyAlignment="1">
      <alignment horizontal="left" vertical="center"/>
    </xf>
    <xf numFmtId="0" fontId="69" fillId="33" borderId="37" xfId="0" applyFont="1" applyFill="1" applyBorder="1" applyAlignment="1" applyProtection="1">
      <alignment horizontal="left" vertical="center" shrinkToFit="1"/>
      <protection locked="0"/>
    </xf>
    <xf numFmtId="0" fontId="69" fillId="33" borderId="38" xfId="0" applyFont="1" applyFill="1" applyBorder="1" applyAlignment="1" applyProtection="1">
      <alignment horizontal="left" vertical="center" shrinkToFit="1"/>
      <protection locked="0"/>
    </xf>
    <xf numFmtId="176" fontId="69" fillId="33" borderId="0" xfId="0" applyNumberFormat="1" applyFont="1" applyFill="1" applyBorder="1" applyAlignment="1" applyProtection="1">
      <alignment horizontal="left" vertical="center" shrinkToFit="1"/>
      <protection locked="0"/>
    </xf>
    <xf numFmtId="176" fontId="69" fillId="33" borderId="11" xfId="0" applyNumberFormat="1" applyFont="1" applyFill="1" applyBorder="1" applyAlignment="1" applyProtection="1">
      <alignment horizontal="left" vertical="center" shrinkToFit="1"/>
      <protection locked="0"/>
    </xf>
    <xf numFmtId="0" fontId="69" fillId="0" borderId="39" xfId="0" applyFont="1" applyFill="1" applyBorder="1" applyAlignment="1">
      <alignment horizontal="left" vertical="center"/>
    </xf>
    <xf numFmtId="0" fontId="69" fillId="0" borderId="40" xfId="0" applyFont="1" applyFill="1" applyBorder="1" applyAlignment="1">
      <alignment horizontal="left" vertical="center"/>
    </xf>
    <xf numFmtId="0" fontId="69" fillId="0" borderId="41" xfId="0" applyFont="1" applyFill="1" applyBorder="1" applyAlignment="1">
      <alignment horizontal="left" vertical="center"/>
    </xf>
    <xf numFmtId="0" fontId="69" fillId="33" borderId="24" xfId="0" applyFont="1" applyFill="1" applyBorder="1" applyAlignment="1" applyProtection="1">
      <alignment vertical="center" shrinkToFit="1"/>
      <protection locked="0"/>
    </xf>
    <xf numFmtId="0" fontId="69" fillId="33" borderId="25" xfId="0" applyFont="1" applyFill="1" applyBorder="1" applyAlignment="1" applyProtection="1">
      <alignment vertical="center" shrinkToFit="1"/>
      <protection locked="0"/>
    </xf>
    <xf numFmtId="0" fontId="69" fillId="33" borderId="42" xfId="0" applyFont="1" applyFill="1" applyBorder="1" applyAlignment="1" applyProtection="1">
      <alignment vertical="center" shrinkToFit="1"/>
      <protection locked="0"/>
    </xf>
    <xf numFmtId="0" fontId="69" fillId="0" borderId="32" xfId="0" applyFont="1" applyFill="1" applyBorder="1" applyAlignment="1">
      <alignment vertical="center"/>
    </xf>
    <xf numFmtId="0" fontId="69" fillId="0" borderId="33" xfId="0" applyFont="1" applyFill="1" applyBorder="1" applyAlignment="1">
      <alignment vertical="center"/>
    </xf>
    <xf numFmtId="0" fontId="69" fillId="33" borderId="26" xfId="0" applyFont="1" applyFill="1" applyBorder="1" applyAlignment="1" applyProtection="1">
      <alignment vertical="center" shrinkToFit="1"/>
      <protection locked="0"/>
    </xf>
    <xf numFmtId="0" fontId="69" fillId="0" borderId="43" xfId="0" applyFont="1" applyFill="1" applyBorder="1" applyAlignment="1">
      <alignment vertical="center"/>
    </xf>
    <xf numFmtId="0" fontId="85" fillId="0" borderId="44" xfId="0" applyFont="1" applyFill="1" applyBorder="1" applyAlignment="1">
      <alignment vertical="center"/>
    </xf>
    <xf numFmtId="176" fontId="69" fillId="33" borderId="43" xfId="0" applyNumberFormat="1" applyFont="1" applyFill="1" applyBorder="1" applyAlignment="1" applyProtection="1">
      <alignment horizontal="left" vertical="center" shrinkToFit="1"/>
      <protection locked="0"/>
    </xf>
    <xf numFmtId="176" fontId="69" fillId="33" borderId="44" xfId="0" applyNumberFormat="1" applyFont="1" applyFill="1" applyBorder="1" applyAlignment="1" applyProtection="1">
      <alignment horizontal="left" vertical="center" shrinkToFit="1"/>
      <protection locked="0"/>
    </xf>
    <xf numFmtId="176" fontId="69" fillId="33" borderId="37" xfId="0" applyNumberFormat="1" applyFont="1" applyFill="1" applyBorder="1" applyAlignment="1" applyProtection="1">
      <alignment horizontal="left" vertical="center" shrinkToFit="1"/>
      <protection locked="0"/>
    </xf>
    <xf numFmtId="0" fontId="69" fillId="0" borderId="45" xfId="0" applyFont="1" applyFill="1" applyBorder="1" applyAlignment="1">
      <alignment horizontal="left" vertical="center"/>
    </xf>
    <xf numFmtId="0" fontId="69" fillId="33" borderId="46" xfId="0" applyFont="1" applyFill="1" applyBorder="1" applyAlignment="1" applyProtection="1">
      <alignment horizontal="left" vertical="center" shrinkToFit="1"/>
      <protection locked="0"/>
    </xf>
    <xf numFmtId="0" fontId="69" fillId="0" borderId="31" xfId="0" applyFont="1" applyFill="1" applyBorder="1" applyAlignment="1">
      <alignment vertical="center"/>
    </xf>
    <xf numFmtId="0" fontId="69" fillId="0" borderId="47" xfId="0" applyFont="1" applyFill="1" applyBorder="1" applyAlignment="1">
      <alignment vertical="center"/>
    </xf>
    <xf numFmtId="0" fontId="69" fillId="0" borderId="43" xfId="0" applyFont="1" applyFill="1" applyBorder="1" applyAlignment="1">
      <alignment horizontal="left" vertical="center"/>
    </xf>
    <xf numFmtId="0" fontId="69" fillId="0" borderId="44" xfId="0" applyFont="1" applyFill="1" applyBorder="1" applyAlignment="1">
      <alignment horizontal="left" vertical="center"/>
    </xf>
    <xf numFmtId="0" fontId="69" fillId="0" borderId="37" xfId="0" applyFont="1" applyFill="1" applyBorder="1" applyAlignment="1">
      <alignment horizontal="left" vertical="center"/>
    </xf>
    <xf numFmtId="0" fontId="69" fillId="33" borderId="43" xfId="0" applyFont="1" applyFill="1" applyBorder="1" applyAlignment="1" applyProtection="1">
      <alignment horizontal="left" vertical="center" shrinkToFit="1"/>
      <protection locked="0"/>
    </xf>
    <xf numFmtId="0" fontId="69" fillId="33" borderId="44" xfId="0" applyFont="1" applyFill="1" applyBorder="1" applyAlignment="1" applyProtection="1">
      <alignment horizontal="left" vertical="center" shrinkToFit="1"/>
      <protection locked="0"/>
    </xf>
    <xf numFmtId="0" fontId="69" fillId="0" borderId="38" xfId="0" applyFont="1" applyFill="1" applyBorder="1" applyAlignment="1">
      <alignment horizontal="center" vertical="center"/>
    </xf>
    <xf numFmtId="0" fontId="85" fillId="0" borderId="32" xfId="0" applyFont="1" applyFill="1" applyBorder="1" applyAlignment="1">
      <alignment vertical="center"/>
    </xf>
    <xf numFmtId="0" fontId="85" fillId="0" borderId="47" xfId="0" applyFont="1" applyFill="1" applyBorder="1" applyAlignment="1">
      <alignment vertical="center"/>
    </xf>
    <xf numFmtId="0" fontId="69" fillId="0" borderId="1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48" xfId="0" applyFont="1" applyFill="1" applyBorder="1" applyAlignment="1">
      <alignment vertical="center"/>
    </xf>
    <xf numFmtId="0" fontId="69" fillId="0" borderId="49" xfId="0" applyFont="1" applyFill="1" applyBorder="1" applyAlignment="1">
      <alignment vertical="center"/>
    </xf>
    <xf numFmtId="0" fontId="69" fillId="0" borderId="44" xfId="0" applyFont="1" applyFill="1" applyBorder="1" applyAlignment="1">
      <alignment horizontal="center" vertical="center"/>
    </xf>
    <xf numFmtId="0" fontId="69" fillId="0" borderId="24" xfId="0" applyFont="1" applyFill="1" applyBorder="1" applyAlignment="1">
      <alignment horizontal="center" vertical="center"/>
    </xf>
    <xf numFmtId="0" fontId="69" fillId="33" borderId="42" xfId="0" applyFont="1" applyFill="1" applyBorder="1" applyAlignment="1" applyProtection="1">
      <alignment horizontal="left" vertical="center" shrinkToFit="1"/>
      <protection locked="0"/>
    </xf>
    <xf numFmtId="0" fontId="69" fillId="0" borderId="17" xfId="0" applyFont="1" applyFill="1" applyBorder="1" applyAlignment="1">
      <alignment horizontal="left" vertical="center"/>
    </xf>
    <xf numFmtId="0" fontId="69" fillId="0" borderId="24" xfId="0" applyFont="1" applyFill="1" applyBorder="1" applyAlignment="1">
      <alignment vertical="center"/>
    </xf>
    <xf numFmtId="0" fontId="85" fillId="0" borderId="25" xfId="0" applyFont="1" applyFill="1" applyBorder="1" applyAlignment="1">
      <alignment vertical="center"/>
    </xf>
    <xf numFmtId="0" fontId="86" fillId="0" borderId="49" xfId="0" applyFont="1" applyFill="1" applyBorder="1" applyAlignment="1">
      <alignment horizontal="left" vertical="center"/>
    </xf>
    <xf numFmtId="0" fontId="86" fillId="0" borderId="29" xfId="0" applyFont="1" applyFill="1" applyBorder="1" applyAlignment="1">
      <alignment horizontal="left" vertical="center"/>
    </xf>
    <xf numFmtId="0" fontId="86" fillId="0" borderId="30" xfId="0" applyFont="1" applyFill="1" applyBorder="1" applyAlignment="1">
      <alignment horizontal="left" vertical="center"/>
    </xf>
    <xf numFmtId="0" fontId="87" fillId="0" borderId="35" xfId="0" applyFont="1" applyFill="1" applyBorder="1" applyAlignment="1" applyProtection="1">
      <alignment horizontal="center" vertical="center"/>
      <protection hidden="1"/>
    </xf>
    <xf numFmtId="0" fontId="87" fillId="0" borderId="36" xfId="0" applyFont="1" applyFill="1" applyBorder="1" applyAlignment="1" applyProtection="1">
      <alignment horizontal="center" vertical="center"/>
      <protection hidden="1"/>
    </xf>
    <xf numFmtId="0" fontId="87" fillId="0" borderId="32" xfId="0" applyFont="1" applyFill="1" applyBorder="1" applyAlignment="1" applyProtection="1">
      <alignment horizontal="center" vertical="center"/>
      <protection hidden="1"/>
    </xf>
    <xf numFmtId="0" fontId="87" fillId="0" borderId="33" xfId="0" applyFont="1" applyFill="1" applyBorder="1" applyAlignment="1" applyProtection="1">
      <alignment horizontal="center" vertical="center"/>
      <protection hidden="1"/>
    </xf>
    <xf numFmtId="0" fontId="69" fillId="0" borderId="35" xfId="0" applyFont="1" applyFill="1" applyBorder="1" applyAlignment="1">
      <alignment horizontal="center" vertical="center"/>
    </xf>
    <xf numFmtId="0" fontId="69" fillId="0" borderId="34" xfId="0" applyFont="1" applyFill="1" applyBorder="1" applyAlignment="1" applyProtection="1">
      <alignment horizontal="left" shrinkToFit="1"/>
      <protection hidden="1"/>
    </xf>
    <xf numFmtId="0" fontId="69" fillId="0" borderId="35" xfId="0" applyFont="1" applyFill="1" applyBorder="1" applyAlignment="1" applyProtection="1">
      <alignment horizontal="left" shrinkToFit="1"/>
      <protection hidden="1"/>
    </xf>
    <xf numFmtId="0" fontId="69" fillId="0" borderId="36" xfId="0" applyFont="1" applyFill="1" applyBorder="1" applyAlignment="1" applyProtection="1">
      <alignment horizontal="left" shrinkToFit="1"/>
      <protection hidden="1"/>
    </xf>
    <xf numFmtId="0" fontId="69" fillId="0" borderId="45" xfId="0" applyFont="1" applyFill="1" applyBorder="1" applyAlignment="1" applyProtection="1">
      <alignment horizontal="left" shrinkToFit="1"/>
      <protection hidden="1"/>
    </xf>
    <xf numFmtId="0" fontId="69" fillId="0" borderId="0" xfId="0" applyFont="1" applyFill="1" applyBorder="1" applyAlignment="1" applyProtection="1">
      <alignment horizontal="left" shrinkToFit="1"/>
      <protection hidden="1"/>
    </xf>
    <xf numFmtId="0" fontId="69" fillId="0" borderId="11" xfId="0" applyFont="1" applyFill="1" applyBorder="1" applyAlignment="1" applyProtection="1">
      <alignment horizontal="left" shrinkToFit="1"/>
      <protection hidden="1"/>
    </xf>
    <xf numFmtId="0" fontId="69" fillId="0" borderId="45" xfId="0" applyFont="1" applyFill="1" applyBorder="1" applyAlignment="1" applyProtection="1">
      <alignment horizontal="left" vertical="top" shrinkToFit="1"/>
      <protection hidden="1"/>
    </xf>
    <xf numFmtId="0" fontId="69" fillId="0" borderId="0" xfId="0" applyFont="1" applyFill="1" applyBorder="1" applyAlignment="1" applyProtection="1">
      <alignment horizontal="left" vertical="top" shrinkToFit="1"/>
      <protection hidden="1"/>
    </xf>
    <xf numFmtId="0" fontId="69" fillId="0" borderId="11" xfId="0" applyFont="1" applyFill="1" applyBorder="1" applyAlignment="1" applyProtection="1">
      <alignment horizontal="left" vertical="top" shrinkToFit="1"/>
      <protection hidden="1"/>
    </xf>
    <xf numFmtId="0" fontId="69" fillId="0" borderId="50" xfId="0" applyFont="1" applyFill="1" applyBorder="1" applyAlignment="1" applyProtection="1">
      <alignment horizontal="left" vertical="top" shrinkToFit="1"/>
      <protection hidden="1"/>
    </xf>
    <xf numFmtId="0" fontId="69" fillId="0" borderId="32" xfId="0" applyFont="1" applyFill="1" applyBorder="1" applyAlignment="1" applyProtection="1">
      <alignment horizontal="left" vertical="top" shrinkToFit="1"/>
      <protection hidden="1"/>
    </xf>
    <xf numFmtId="0" fontId="69" fillId="0" borderId="33" xfId="0" applyFont="1" applyFill="1" applyBorder="1" applyAlignment="1" applyProtection="1">
      <alignment horizontal="left" vertical="top" shrinkToFit="1"/>
      <protection hidden="1"/>
    </xf>
    <xf numFmtId="0" fontId="69" fillId="0" borderId="51" xfId="0" applyFont="1" applyFill="1" applyBorder="1" applyAlignment="1" quotePrefix="1">
      <alignment horizontal="center" vertical="center"/>
    </xf>
    <xf numFmtId="0" fontId="69" fillId="0" borderId="52" xfId="0" applyFont="1" applyFill="1" applyBorder="1" applyAlignment="1">
      <alignment horizontal="center" vertical="center"/>
    </xf>
    <xf numFmtId="0" fontId="69" fillId="0" borderId="53" xfId="0" applyFont="1" applyFill="1" applyBorder="1" applyAlignment="1">
      <alignment horizontal="center" vertical="center"/>
    </xf>
    <xf numFmtId="0" fontId="69" fillId="0" borderId="31" xfId="0" applyFont="1" applyFill="1" applyBorder="1" applyAlignment="1">
      <alignment horizontal="center" vertical="center"/>
    </xf>
    <xf numFmtId="0" fontId="69" fillId="0" borderId="32" xfId="0" applyFont="1" applyFill="1" applyBorder="1" applyAlignment="1">
      <alignment horizontal="center" vertical="center"/>
    </xf>
    <xf numFmtId="0" fontId="69" fillId="0" borderId="47" xfId="0" applyFont="1" applyFill="1" applyBorder="1" applyAlignment="1">
      <alignment horizontal="center" vertical="center"/>
    </xf>
    <xf numFmtId="0" fontId="69" fillId="0" borderId="10" xfId="0" applyFont="1" applyFill="1" applyBorder="1" applyAlignment="1" quotePrefix="1">
      <alignment horizontal="center" vertical="center"/>
    </xf>
    <xf numFmtId="0" fontId="69" fillId="0" borderId="50" xfId="0" applyFont="1" applyFill="1" applyBorder="1" applyAlignment="1">
      <alignment horizontal="center" vertical="center"/>
    </xf>
    <xf numFmtId="176" fontId="69" fillId="33" borderId="46" xfId="0" applyNumberFormat="1" applyFont="1" applyFill="1" applyBorder="1" applyAlignment="1" applyProtection="1">
      <alignment horizontal="center" vertical="center"/>
      <protection locked="0"/>
    </xf>
    <xf numFmtId="176" fontId="69" fillId="33" borderId="25" xfId="0" applyNumberFormat="1" applyFont="1" applyFill="1" applyBorder="1" applyAlignment="1" applyProtection="1">
      <alignment horizontal="center" vertical="center"/>
      <protection locked="0"/>
    </xf>
    <xf numFmtId="176" fontId="69" fillId="33" borderId="42" xfId="0" applyNumberFormat="1" applyFont="1" applyFill="1" applyBorder="1" applyAlignment="1" applyProtection="1">
      <alignment horizontal="center" vertical="center"/>
      <protection locked="0"/>
    </xf>
    <xf numFmtId="0" fontId="69" fillId="0" borderId="51" xfId="0" applyFont="1" applyFill="1" applyBorder="1" applyAlignment="1">
      <alignment horizontal="center" vertical="center"/>
    </xf>
    <xf numFmtId="0" fontId="69" fillId="0" borderId="34" xfId="0" applyFont="1" applyFill="1" applyBorder="1" applyAlignment="1">
      <alignment horizontal="center" vertical="center"/>
    </xf>
    <xf numFmtId="181" fontId="88" fillId="33" borderId="45" xfId="0" applyNumberFormat="1" applyFont="1" applyFill="1" applyBorder="1" applyAlignment="1" applyProtection="1">
      <alignment horizontal="center" vertical="center"/>
      <protection locked="0"/>
    </xf>
    <xf numFmtId="181" fontId="88" fillId="33" borderId="53" xfId="0" applyNumberFormat="1" applyFont="1" applyFill="1" applyBorder="1" applyAlignment="1" applyProtection="1">
      <alignment horizontal="center" vertical="center"/>
      <protection locked="0"/>
    </xf>
    <xf numFmtId="181" fontId="88" fillId="33" borderId="50" xfId="0" applyNumberFormat="1" applyFont="1" applyFill="1" applyBorder="1" applyAlignment="1" applyProtection="1">
      <alignment horizontal="center" vertical="center"/>
      <protection locked="0"/>
    </xf>
    <xf numFmtId="181" fontId="88" fillId="33" borderId="47" xfId="0" applyNumberFormat="1" applyFont="1" applyFill="1" applyBorder="1" applyAlignment="1" applyProtection="1">
      <alignment horizontal="center" vertical="center"/>
      <protection locked="0"/>
    </xf>
    <xf numFmtId="0" fontId="69" fillId="0" borderId="35" xfId="0" applyFont="1" applyFill="1" applyBorder="1" applyAlignment="1" applyProtection="1">
      <alignment horizontal="left" vertical="center" wrapText="1"/>
      <protection hidden="1"/>
    </xf>
    <xf numFmtId="0" fontId="69" fillId="0" borderId="0" xfId="0" applyFont="1" applyFill="1" applyBorder="1" applyAlignment="1" applyProtection="1">
      <alignment horizontal="left" vertical="center" wrapText="1"/>
      <protection hidden="1"/>
    </xf>
    <xf numFmtId="0" fontId="69" fillId="0" borderId="32" xfId="0" applyFont="1" applyFill="1" applyBorder="1" applyAlignment="1" applyProtection="1">
      <alignment horizontal="left" vertical="center" wrapText="1"/>
      <protection hidden="1"/>
    </xf>
    <xf numFmtId="181" fontId="88" fillId="33" borderId="34" xfId="0" applyNumberFormat="1" applyFont="1" applyFill="1" applyBorder="1" applyAlignment="1" applyProtection="1">
      <alignment horizontal="center" vertical="center"/>
      <protection locked="0"/>
    </xf>
    <xf numFmtId="181" fontId="88" fillId="33" borderId="52" xfId="0" applyNumberFormat="1" applyFont="1" applyFill="1" applyBorder="1" applyAlignment="1" applyProtection="1">
      <alignment horizontal="center" vertical="center"/>
      <protection locked="0"/>
    </xf>
    <xf numFmtId="0" fontId="69" fillId="0" borderId="39" xfId="0" applyFont="1" applyFill="1" applyBorder="1" applyAlignment="1">
      <alignment horizontal="left" vertical="center" shrinkToFit="1"/>
    </xf>
    <xf numFmtId="0" fontId="69" fillId="0" borderId="40" xfId="0" applyFont="1" applyFill="1" applyBorder="1" applyAlignment="1">
      <alignment horizontal="left" vertical="center" shrinkToFit="1"/>
    </xf>
    <xf numFmtId="0" fontId="69" fillId="0" borderId="41" xfId="0" applyFont="1" applyFill="1" applyBorder="1" applyAlignment="1">
      <alignment horizontal="left" vertical="center" shrinkToFit="1"/>
    </xf>
    <xf numFmtId="0" fontId="69" fillId="0" borderId="24" xfId="0" applyFont="1" applyFill="1" applyBorder="1" applyAlignment="1">
      <alignment horizontal="center" vertical="center" shrinkToFit="1"/>
    </xf>
    <xf numFmtId="0" fontId="69" fillId="0" borderId="25" xfId="0" applyFont="1" applyFill="1" applyBorder="1" applyAlignment="1">
      <alignment horizontal="center" vertical="center" shrinkToFit="1"/>
    </xf>
    <xf numFmtId="0" fontId="69" fillId="0" borderId="42" xfId="0" applyFont="1" applyFill="1" applyBorder="1" applyAlignment="1">
      <alignment horizontal="center" vertical="center" shrinkToFit="1"/>
    </xf>
    <xf numFmtId="0" fontId="69" fillId="0" borderId="46" xfId="0" applyFont="1" applyFill="1" applyBorder="1" applyAlignment="1">
      <alignment horizontal="center" vertical="center"/>
    </xf>
    <xf numFmtId="0" fontId="69" fillId="0" borderId="42" xfId="0" applyFont="1" applyFill="1" applyBorder="1" applyAlignment="1">
      <alignment horizontal="center" vertical="center"/>
    </xf>
    <xf numFmtId="0" fontId="69" fillId="0" borderId="25" xfId="0" applyFont="1" applyFill="1" applyBorder="1" applyAlignment="1">
      <alignment horizontal="center" vertical="center"/>
    </xf>
    <xf numFmtId="0" fontId="69" fillId="0" borderId="26" xfId="0" applyFont="1" applyFill="1" applyBorder="1" applyAlignment="1">
      <alignment horizontal="center" vertical="center"/>
    </xf>
    <xf numFmtId="0" fontId="89" fillId="0" borderId="49" xfId="0" applyFont="1" applyFill="1" applyBorder="1" applyAlignment="1">
      <alignment horizontal="left" vertical="center"/>
    </xf>
    <xf numFmtId="0" fontId="89" fillId="0" borderId="29" xfId="0" applyFont="1" applyFill="1" applyBorder="1" applyAlignment="1">
      <alignment horizontal="left" vertical="center"/>
    </xf>
    <xf numFmtId="0" fontId="89" fillId="0" borderId="30" xfId="0" applyFont="1" applyFill="1" applyBorder="1" applyAlignment="1">
      <alignment horizontal="left" vertical="center"/>
    </xf>
    <xf numFmtId="0" fontId="69" fillId="0" borderId="25" xfId="0" applyFont="1" applyFill="1" applyBorder="1" applyAlignment="1" applyProtection="1">
      <alignment horizontal="left" vertical="center" shrinkToFit="1"/>
      <protection hidden="1"/>
    </xf>
    <xf numFmtId="0" fontId="69" fillId="0" borderId="26" xfId="0" applyFont="1" applyFill="1" applyBorder="1" applyAlignment="1" applyProtection="1">
      <alignment horizontal="left" vertical="center" shrinkToFi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2">
    <dxf>
      <font>
        <name val="ＭＳ Ｐゴシック"/>
        <color rgb="FFFF0000"/>
      </font>
    </dxf>
    <dxf>
      <font>
        <color rgb="FFFF0000"/>
      </font>
    </dxf>
    <dxf>
      <font>
        <b/>
        <i val="0"/>
        <color rgb="FFFF0000"/>
      </font>
    </dxf>
    <dxf>
      <font>
        <b/>
        <i val="0"/>
        <color rgb="FFFF0000"/>
      </font>
      <fill>
        <patternFill>
          <bgColor theme="5" tint="0.7999799847602844"/>
        </patternFill>
      </fill>
    </dxf>
    <dxf>
      <font>
        <b/>
        <i val="0"/>
        <color rgb="FFFF0000"/>
      </font>
      <fill>
        <patternFill>
          <bgColor theme="5" tint="0.7999799847602844"/>
        </patternFill>
      </fill>
    </dxf>
    <dxf>
      <font>
        <color rgb="FFFF0000"/>
      </font>
    </dxf>
    <dxf>
      <font>
        <color rgb="FFFF0000"/>
      </font>
    </dxf>
    <dxf>
      <font>
        <color rgb="FFFF0000"/>
      </font>
    </dxf>
    <dxf>
      <font>
        <color rgb="FFFF0000"/>
      </font>
      <border/>
    </dxf>
    <dxf>
      <font>
        <b/>
        <i val="0"/>
        <color rgb="FFFF0000"/>
      </font>
      <fill>
        <patternFill>
          <bgColor theme="5" tint="0.7999799847602844"/>
        </patternFill>
      </fill>
      <border/>
    </dxf>
    <dxf>
      <font>
        <b/>
        <i val="0"/>
        <color rgb="FFFF0000"/>
      </font>
      <border/>
    </dxf>
    <dxf>
      <font>
        <b/>
        <i val="0"/>
      </font>
      <fill>
        <patternFill>
          <bgColor theme="4"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research.nii.ac.jp/il/" TargetMode="External" /><Relationship Id="rId2" Type="http://schemas.openxmlformats.org/officeDocument/2006/relationships/hyperlink" Target="http://research.nii.ac.jp/il/" TargetMode="External" /><Relationship Id="rId3" Type="http://schemas.openxmlformats.org/officeDocument/2006/relationships/hyperlink" Target="http://research.nii.ac.jp/il/" TargetMode="External" /><Relationship Id="rId4" Type="http://schemas.openxmlformats.org/officeDocument/2006/relationships/hyperlink" Target="http://research.nii.ac.jp/il/" TargetMode="External" /><Relationship Id="rId5" Type="http://schemas.openxmlformats.org/officeDocument/2006/relationships/hyperlink" Target="http://zephyr.nii.ac.jp/houlelab/downloads/proj-simsearch.pdf" TargetMode="External" /><Relationship Id="rId6" Type="http://schemas.openxmlformats.org/officeDocument/2006/relationships/hyperlink" Target="http://zephyr.nii.ac.jp/houlelab/downloads/proj-outlier.pdf" TargetMode="External" /><Relationship Id="rId7" Type="http://schemas.openxmlformats.org/officeDocument/2006/relationships/hyperlink" Target="http://zephyr.nii.ac.jp/houlelab/downloads/proj-clust.pdf" TargetMode="External" /><Relationship Id="rId8" Type="http://schemas.openxmlformats.org/officeDocument/2006/relationships/hyperlink" Target="http://zephyr.nii.ac.jp/houlelab/downloads/proj-features.pdf" TargetMode="External" /><Relationship Id="rId9" Type="http://schemas.openxmlformats.org/officeDocument/2006/relationships/hyperlink" Target="http://zephyr.nii.ac.jp/houlelab/downloads/proj-classification.pdf" TargetMode="External" /><Relationship Id="rId10" Type="http://schemas.openxmlformats.org/officeDocument/2006/relationships/hyperlink" Target="http://zephyr.nii.ac.jp/houlelab/downloads/proj-id-theory.pdf" TargetMode="External" /><Relationship Id="rId11" Type="http://schemas.openxmlformats.org/officeDocument/2006/relationships/hyperlink" Target="http://research.nii.ac.jp/~imarik" TargetMode="External" /><Relationship Id="rId12" Type="http://schemas.openxmlformats.org/officeDocument/2006/relationships/hyperlink" Target="http://www.signalprocessingsociety.org/technical-committees/list/sl-tc/spl-nl/2013-05/spoofing/" TargetMode="External" /><Relationship Id="rId13" Type="http://schemas.openxmlformats.org/officeDocument/2006/relationships/hyperlink" Target="http://researchmap.jp/read0205283/?lang=english" TargetMode="External" /><Relationship Id="rId14" Type="http://schemas.openxmlformats.org/officeDocument/2006/relationships/hyperlink" Target="http://research.nii.ac.jp/~cheung/intern.html" TargetMode="External" /><Relationship Id="rId15" Type="http://schemas.openxmlformats.org/officeDocument/2006/relationships/hyperlink" Target="http://www-al.nii.ac.jp/" TargetMode="External" /><Relationship Id="rId16" Type="http://schemas.openxmlformats.org/officeDocument/2006/relationships/hyperlink" Target="http://kmcs.nii.ac.jp/mylab/" TargetMode="External" /><Relationship Id="rId17" Type="http://schemas.openxmlformats.org/officeDocument/2006/relationships/hyperlink" Target="http://kmcs.nii.ac.jp/mylab/" TargetMode="External" /><Relationship Id="rId18" Type="http://schemas.openxmlformats.org/officeDocument/2006/relationships/hyperlink" Target="http://kmcs.nii.ac.jp/mylab/" TargetMode="External" /><Relationship Id="rId19" Type="http://schemas.openxmlformats.org/officeDocument/2006/relationships/hyperlink" Target="http://www-nlpir.nist.gov/projects/trecvid/" TargetMode="External" /><Relationship Id="rId20" Type="http://schemas.openxmlformats.org/officeDocument/2006/relationships/hyperlink" Target="http://www-nlpir.nist.gov/projects/trecvid/" TargetMode="External" /><Relationship Id="rId21" Type="http://schemas.openxmlformats.org/officeDocument/2006/relationships/hyperlink" Target="http://www-nlpir.nist.gov/projects/trecvid/" TargetMode="External" /><Relationship Id="rId22" Type="http://schemas.openxmlformats.org/officeDocument/2006/relationships/hyperlink" Target="http://www.ldear.nii.ac.jp/~takasu/en/" TargetMode="External" /><Relationship Id="rId23" Type="http://schemas.openxmlformats.org/officeDocument/2006/relationships/hyperlink" Target="http://www.ldear.nii.ac.jp/~takasu/en/" TargetMode="External" /><Relationship Id="rId24" Type="http://schemas.openxmlformats.org/officeDocument/2006/relationships/hyperlink" Target="http://www.dgcv.nii.ac.jp/" TargetMode="External" /><Relationship Id="rId25" Type="http://schemas.openxmlformats.org/officeDocument/2006/relationships/hyperlink" Target="http://www.dgcv.nii.ac.jp/" TargetMode="External" /><Relationship Id="rId26" Type="http://schemas.openxmlformats.org/officeDocument/2006/relationships/hyperlink" Target="http://goo.gl/xMePpN" TargetMode="External" /><Relationship Id="rId27" Type="http://schemas.openxmlformats.org/officeDocument/2006/relationships/hyperlink" Target="http://goo.gl/xMePpN" TargetMode="External" /><Relationship Id="rId28" Type="http://schemas.openxmlformats.org/officeDocument/2006/relationships/hyperlink" Target="http://research.nii.ac.jp/~hidaka/internship" TargetMode="External" /><Relationship Id="rId29" Type="http://schemas.openxmlformats.org/officeDocument/2006/relationships/hyperlink" Target="http://www.fukuda-lab.org/" TargetMode="External" /><Relationship Id="rId30" Type="http://schemas.openxmlformats.org/officeDocument/2006/relationships/hyperlink" Target="http://www.fukuda-lab.org/" TargetMode="External" /><Relationship Id="rId31" Type="http://schemas.openxmlformats.org/officeDocument/2006/relationships/hyperlink" Target="http://www.fukuda-lab.org/mawilab" TargetMode="External" /><Relationship Id="rId32" Type="http://schemas.openxmlformats.org/officeDocument/2006/relationships/hyperlink" Target="http://www.honiden.nii.ac.jp/en/research/mdd-for-sas" TargetMode="External" /><Relationship Id="rId33" Type="http://schemas.openxmlformats.org/officeDocument/2006/relationships/hyperlink" Target="http://klab.nii.ac.jp/" TargetMode="External" /><Relationship Id="rId34" Type="http://schemas.openxmlformats.org/officeDocument/2006/relationships/hyperlink" Target="http://klab.nii.ac.jp/" TargetMode="External" /><Relationship Id="rId35" Type="http://schemas.openxmlformats.org/officeDocument/2006/relationships/hyperlink" Target="http://klab.nii.ac.jp/" TargetMode="External" /><Relationship Id="rId36" Type="http://schemas.openxmlformats.org/officeDocument/2006/relationships/hyperlink" Target="http://klab.nii.ac.jp/" TargetMode="External" /><Relationship Id="rId37" Type="http://schemas.openxmlformats.org/officeDocument/2006/relationships/hyperlink" Target="http://research.nii.ac.jp/~hu/" TargetMode="External" /><Relationship Id="rId38" Type="http://schemas.openxmlformats.org/officeDocument/2006/relationships/hyperlink" Target="http://www.onn.nii.ac.jp/recruitment-e.html" TargetMode="External" /><Relationship Id="rId39" Type="http://schemas.openxmlformats.org/officeDocument/2006/relationships/hyperlink" Target="http://www.onn.nii.ac.jp/recruitment-e.html" TargetMode="External" /><Relationship Id="rId40" Type="http://schemas.openxmlformats.org/officeDocument/2006/relationships/hyperlink" Target="http://www.onn.nii.ac.jp/recruitment-e.html" TargetMode="External" /><Relationship Id="rId41" Type="http://schemas.openxmlformats.org/officeDocument/2006/relationships/hyperlink" Target="http://www.onn.nii.ac.jp/recruitment-e.html" TargetMode="External" /><Relationship Id="rId42" Type="http://schemas.openxmlformats.org/officeDocument/2006/relationships/hyperlink" Target="http://www.qis.ex.nii.ac.jp/" TargetMode="External" /><Relationship Id="rId43" Type="http://schemas.openxmlformats.org/officeDocument/2006/relationships/hyperlink" Target="http://www.qis.ex.nii.ac.jp/" TargetMode="External" /><Relationship Id="rId44" Type="http://schemas.openxmlformats.org/officeDocument/2006/relationships/hyperlink" Target="http://ri-www.nii.ac.jp/" TargetMode="External" /><Relationship Id="rId45" Type="http://schemas.openxmlformats.org/officeDocument/2006/relationships/hyperlink" Target="http://ri-www.nii.ac.jp/" TargetMode="External" /><Relationship Id="rId46" Type="http://schemas.openxmlformats.org/officeDocument/2006/relationships/hyperlink" Target="http://www-kasm.nii.ac.jp/" TargetMode="External" /><Relationship Id="rId47" Type="http://schemas.openxmlformats.org/officeDocument/2006/relationships/hyperlink" Target="http://research.nii.ac.jp/~r-koba/en/index.html" TargetMode="External" /><Relationship Id="rId48" Type="http://schemas.openxmlformats.org/officeDocument/2006/relationships/hyperlink" Target="http://research.nii.ac.jp/~tatsuta/index-e.html" TargetMode="External" /><Relationship Id="rId49" Type="http://schemas.openxmlformats.org/officeDocument/2006/relationships/hyperlink" Target="http://shonan.nii.ac.jp/seminar/057/" TargetMode="External" /><Relationship Id="rId50" Type="http://schemas.openxmlformats.org/officeDocument/2006/relationships/hyperlink" Target="http://research.nii.ac.jp/~ksatoh/" TargetMode="External" /><Relationship Id="rId51" Type="http://schemas.openxmlformats.org/officeDocument/2006/relationships/hyperlink" Target="http://research.nii.ac.jp/~ksatoh/" TargetMode="External" /></Relationships>
</file>

<file path=xl/worksheets/sheet1.xml><?xml version="1.0" encoding="utf-8"?>
<worksheet xmlns="http://schemas.openxmlformats.org/spreadsheetml/2006/main" xmlns:r="http://schemas.openxmlformats.org/officeDocument/2006/relationships">
  <dimension ref="A1:AF50"/>
  <sheetViews>
    <sheetView showGridLines="0" tabSelected="1" zoomScalePageLayoutView="0" workbookViewId="0" topLeftCell="A1">
      <selection activeCell="A6" sqref="A6:AF7"/>
    </sheetView>
  </sheetViews>
  <sheetFormatPr defaultColWidth="2.21484375" defaultRowHeight="15" customHeight="1"/>
  <cols>
    <col min="1" max="34" width="2.21484375" style="1" customWidth="1"/>
    <col min="35" max="16384" width="2.21484375" style="1" customWidth="1"/>
  </cols>
  <sheetData>
    <row r="1" spans="1:32" ht="15" customHeight="1">
      <c r="A1" s="35"/>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7"/>
    </row>
    <row r="2" spans="1:32" ht="15" customHeight="1">
      <c r="A2" s="3"/>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4"/>
    </row>
    <row r="3" spans="1:32" ht="15" customHeight="1">
      <c r="A3" s="188" t="s">
        <v>426</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90"/>
    </row>
    <row r="4" spans="1:32" ht="15" customHeight="1">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4"/>
    </row>
    <row r="5" spans="1:32" ht="15" customHeight="1">
      <c r="A5" s="196" t="s">
        <v>157</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row>
    <row r="6" spans="1:32" ht="15" customHeight="1">
      <c r="A6" s="118"/>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5"/>
    </row>
    <row r="7" spans="1:32" ht="15" customHeight="1">
      <c r="A7" s="146"/>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8"/>
    </row>
    <row r="8" spans="1:32" ht="15" customHeight="1">
      <c r="A8" s="162" t="s">
        <v>39</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4"/>
    </row>
    <row r="9" spans="1:32" ht="15" customHeight="1">
      <c r="A9" s="197" t="s">
        <v>40</v>
      </c>
      <c r="B9" s="198"/>
      <c r="C9" s="198"/>
      <c r="D9" s="198"/>
      <c r="E9" s="198"/>
      <c r="F9" s="198"/>
      <c r="G9" s="198"/>
      <c r="H9" s="198"/>
      <c r="I9" s="198"/>
      <c r="J9" s="198"/>
      <c r="K9" s="198"/>
      <c r="L9" s="198"/>
      <c r="M9" s="198"/>
      <c r="N9" s="198"/>
      <c r="O9" s="198"/>
      <c r="P9" s="198"/>
      <c r="Q9" s="198"/>
      <c r="R9" s="198"/>
      <c r="S9" s="198"/>
      <c r="T9" s="180" t="s">
        <v>42</v>
      </c>
      <c r="U9" s="181"/>
      <c r="V9" s="181"/>
      <c r="W9" s="181"/>
      <c r="X9" s="181"/>
      <c r="Y9" s="181"/>
      <c r="Z9" s="181"/>
      <c r="AA9" s="182"/>
      <c r="AB9" s="180" t="s">
        <v>43</v>
      </c>
      <c r="AC9" s="181"/>
      <c r="AD9" s="181"/>
      <c r="AE9" s="181"/>
      <c r="AF9" s="181"/>
    </row>
    <row r="10" spans="1:32" ht="15" customHeight="1">
      <c r="A10" s="115"/>
      <c r="B10" s="116"/>
      <c r="C10" s="116"/>
      <c r="D10" s="116"/>
      <c r="E10" s="116"/>
      <c r="F10" s="116"/>
      <c r="G10" s="116"/>
      <c r="H10" s="116"/>
      <c r="I10" s="195"/>
      <c r="J10" s="177"/>
      <c r="K10" s="116"/>
      <c r="L10" s="116"/>
      <c r="M10" s="116"/>
      <c r="N10" s="116"/>
      <c r="O10" s="116"/>
      <c r="P10" s="116"/>
      <c r="Q10" s="116"/>
      <c r="R10" s="116"/>
      <c r="S10" s="116"/>
      <c r="T10" s="173"/>
      <c r="U10" s="174"/>
      <c r="V10" s="174"/>
      <c r="W10" s="174"/>
      <c r="X10" s="174"/>
      <c r="Y10" s="174"/>
      <c r="Z10" s="174"/>
      <c r="AA10" s="175"/>
      <c r="AB10" s="183"/>
      <c r="AC10" s="184"/>
      <c r="AD10" s="184"/>
      <c r="AE10" s="184"/>
      <c r="AF10" s="184"/>
    </row>
    <row r="11" spans="1:32" ht="15" customHeight="1">
      <c r="A11" s="193" t="s">
        <v>41</v>
      </c>
      <c r="B11" s="193"/>
      <c r="C11" s="193"/>
      <c r="D11" s="193"/>
      <c r="E11" s="193"/>
      <c r="F11" s="193"/>
      <c r="G11" s="193"/>
      <c r="H11" s="193"/>
      <c r="I11" s="194"/>
      <c r="J11" s="185" t="s">
        <v>393</v>
      </c>
      <c r="K11" s="185"/>
      <c r="L11" s="185"/>
      <c r="M11" s="185"/>
      <c r="N11" s="185"/>
      <c r="O11" s="185" t="s">
        <v>405</v>
      </c>
      <c r="P11" s="185"/>
      <c r="Q11" s="185"/>
      <c r="R11" s="185"/>
      <c r="S11" s="185"/>
      <c r="T11" s="180" t="s">
        <v>144</v>
      </c>
      <c r="U11" s="181"/>
      <c r="V11" s="181"/>
      <c r="W11" s="181"/>
      <c r="X11" s="181"/>
      <c r="Y11" s="181"/>
      <c r="Z11" s="181"/>
      <c r="AA11" s="182"/>
      <c r="AB11" s="171" t="s">
        <v>44</v>
      </c>
      <c r="AC11" s="172"/>
      <c r="AD11" s="172"/>
      <c r="AE11" s="172"/>
      <c r="AF11" s="172"/>
    </row>
    <row r="12" spans="1:32" ht="15" customHeight="1">
      <c r="A12" s="178" t="s">
        <v>65</v>
      </c>
      <c r="B12" s="168"/>
      <c r="C12" s="168"/>
      <c r="D12" s="168"/>
      <c r="E12" s="168"/>
      <c r="F12" s="168"/>
      <c r="G12" s="168"/>
      <c r="H12" s="168"/>
      <c r="I12" s="168"/>
      <c r="J12" s="168"/>
      <c r="K12" s="168"/>
      <c r="L12" s="168"/>
      <c r="M12" s="179"/>
      <c r="N12" s="168" t="s">
        <v>66</v>
      </c>
      <c r="O12" s="168"/>
      <c r="P12" s="168"/>
      <c r="Q12" s="168"/>
      <c r="R12" s="168"/>
      <c r="S12" s="168"/>
      <c r="T12" s="168"/>
      <c r="U12" s="168"/>
      <c r="V12" s="168"/>
      <c r="W12" s="168"/>
      <c r="X12" s="168"/>
      <c r="Y12" s="168"/>
      <c r="Z12" s="168"/>
      <c r="AA12" s="168"/>
      <c r="AB12" s="168"/>
      <c r="AC12" s="168"/>
      <c r="AD12" s="168"/>
      <c r="AE12" s="168"/>
      <c r="AF12" s="169"/>
    </row>
    <row r="13" spans="1:32" ht="15" customHeight="1">
      <c r="A13" s="165"/>
      <c r="B13" s="166"/>
      <c r="C13" s="166"/>
      <c r="D13" s="166"/>
      <c r="E13" s="166"/>
      <c r="F13" s="166"/>
      <c r="G13" s="166"/>
      <c r="H13" s="166"/>
      <c r="I13" s="166"/>
      <c r="J13" s="166"/>
      <c r="K13" s="166"/>
      <c r="L13" s="166"/>
      <c r="M13" s="167"/>
      <c r="N13" s="166"/>
      <c r="O13" s="166"/>
      <c r="P13" s="166"/>
      <c r="Q13" s="166"/>
      <c r="R13" s="166"/>
      <c r="S13" s="166"/>
      <c r="T13" s="166"/>
      <c r="U13" s="166"/>
      <c r="V13" s="166"/>
      <c r="W13" s="166"/>
      <c r="X13" s="166"/>
      <c r="Y13" s="166"/>
      <c r="Z13" s="166"/>
      <c r="AA13" s="166"/>
      <c r="AB13" s="166"/>
      <c r="AC13" s="166"/>
      <c r="AD13" s="166"/>
      <c r="AE13" s="166"/>
      <c r="AF13" s="170"/>
    </row>
    <row r="14" spans="1:32" ht="15" customHeight="1">
      <c r="A14" s="191" t="s">
        <v>67</v>
      </c>
      <c r="B14" s="191"/>
      <c r="C14" s="191"/>
      <c r="D14" s="191"/>
      <c r="E14" s="191"/>
      <c r="F14" s="192"/>
      <c r="G14" s="128"/>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30"/>
    </row>
    <row r="15" spans="1:32" ht="15" customHeight="1">
      <c r="A15" s="162" t="s">
        <v>68</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4"/>
    </row>
    <row r="16" spans="1:32" ht="15" customHeight="1">
      <c r="A16" s="178" t="s">
        <v>40</v>
      </c>
      <c r="B16" s="186"/>
      <c r="C16" s="186"/>
      <c r="D16" s="186"/>
      <c r="E16" s="186"/>
      <c r="F16" s="186"/>
      <c r="G16" s="186"/>
      <c r="H16" s="186"/>
      <c r="I16" s="186"/>
      <c r="J16" s="186"/>
      <c r="K16" s="186"/>
      <c r="L16" s="186"/>
      <c r="M16" s="186"/>
      <c r="N16" s="186"/>
      <c r="O16" s="186"/>
      <c r="P16" s="186"/>
      <c r="Q16" s="186"/>
      <c r="R16" s="186"/>
      <c r="S16" s="187"/>
      <c r="T16" s="176" t="s">
        <v>69</v>
      </c>
      <c r="U16" s="109"/>
      <c r="V16" s="109"/>
      <c r="W16" s="109"/>
      <c r="X16" s="109"/>
      <c r="Y16" s="109"/>
      <c r="Z16" s="109"/>
      <c r="AA16" s="109"/>
      <c r="AB16" s="109"/>
      <c r="AC16" s="109"/>
      <c r="AD16" s="109"/>
      <c r="AE16" s="109"/>
      <c r="AF16" s="110"/>
    </row>
    <row r="17" spans="1:32" ht="15" customHeight="1">
      <c r="A17" s="158"/>
      <c r="B17" s="159"/>
      <c r="C17" s="159"/>
      <c r="D17" s="159"/>
      <c r="E17" s="159"/>
      <c r="F17" s="159"/>
      <c r="G17" s="159"/>
      <c r="H17" s="159"/>
      <c r="I17" s="159"/>
      <c r="J17" s="159"/>
      <c r="K17" s="159"/>
      <c r="L17" s="159"/>
      <c r="M17" s="159"/>
      <c r="N17" s="159"/>
      <c r="O17" s="159"/>
      <c r="P17" s="159"/>
      <c r="Q17" s="159"/>
      <c r="R17" s="159"/>
      <c r="S17" s="159"/>
      <c r="T17" s="160"/>
      <c r="U17" s="160"/>
      <c r="V17" s="160"/>
      <c r="W17" s="160"/>
      <c r="X17" s="160"/>
      <c r="Y17" s="160"/>
      <c r="Z17" s="160"/>
      <c r="AA17" s="160"/>
      <c r="AB17" s="160"/>
      <c r="AC17" s="160"/>
      <c r="AD17" s="160"/>
      <c r="AE17" s="160"/>
      <c r="AF17" s="161"/>
    </row>
    <row r="18" spans="1:32" ht="15" customHeight="1">
      <c r="A18" s="111" t="s">
        <v>41</v>
      </c>
      <c r="B18" s="112"/>
      <c r="C18" s="112"/>
      <c r="D18" s="112"/>
      <c r="E18" s="112"/>
      <c r="F18" s="112"/>
      <c r="G18" s="112"/>
      <c r="H18" s="112"/>
      <c r="I18" s="112"/>
      <c r="J18" s="112" t="s">
        <v>404</v>
      </c>
      <c r="K18" s="112"/>
      <c r="L18" s="112"/>
      <c r="M18" s="112"/>
      <c r="N18" s="112"/>
      <c r="O18" s="112" t="s">
        <v>405</v>
      </c>
      <c r="P18" s="112"/>
      <c r="Q18" s="112"/>
      <c r="R18" s="112"/>
      <c r="S18" s="112"/>
      <c r="T18" s="152"/>
      <c r="U18" s="153"/>
      <c r="V18" s="153"/>
      <c r="W18" s="153"/>
      <c r="X18" s="153"/>
      <c r="Y18" s="153"/>
      <c r="Z18" s="153"/>
      <c r="AA18" s="153"/>
      <c r="AB18" s="153"/>
      <c r="AC18" s="153"/>
      <c r="AD18" s="153"/>
      <c r="AE18" s="153"/>
      <c r="AF18" s="154"/>
    </row>
    <row r="19" spans="1:32" ht="15" customHeight="1">
      <c r="A19" s="155" t="s">
        <v>72</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7"/>
    </row>
    <row r="20" spans="1:32" ht="15" customHeight="1">
      <c r="A20" s="115"/>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7"/>
    </row>
    <row r="21" spans="1:32" ht="15" customHeight="1">
      <c r="A21" s="113" t="s">
        <v>67</v>
      </c>
      <c r="B21" s="113"/>
      <c r="C21" s="113"/>
      <c r="D21" s="113"/>
      <c r="E21" s="113"/>
      <c r="F21" s="114"/>
      <c r="G21" s="128"/>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30"/>
    </row>
    <row r="22" spans="1:32" ht="15" customHeight="1">
      <c r="A22" s="131" t="s">
        <v>158</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3"/>
    </row>
    <row r="23" spans="1:32" ht="15" customHeight="1">
      <c r="A23" s="108" t="s">
        <v>73</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10"/>
    </row>
    <row r="24" spans="1:32" ht="15" customHeight="1">
      <c r="A24" s="118"/>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20"/>
    </row>
    <row r="25" spans="1:32" ht="15" customHeight="1">
      <c r="A25" s="121"/>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20"/>
    </row>
    <row r="26" spans="1:32" ht="15" customHeight="1">
      <c r="A26" s="12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20"/>
    </row>
    <row r="27" spans="1:32" ht="15" customHeight="1">
      <c r="A27" s="12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20"/>
    </row>
    <row r="28" spans="1:32" ht="15" customHeight="1">
      <c r="A28" s="121"/>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20"/>
    </row>
    <row r="29" spans="1:32" ht="15" customHeight="1">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4"/>
    </row>
    <row r="30" spans="1:32" ht="15" customHeight="1">
      <c r="A30" s="125" t="s">
        <v>70</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7"/>
    </row>
    <row r="31" spans="1:32" ht="15" customHeight="1">
      <c r="A31" s="118"/>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5"/>
    </row>
    <row r="32" spans="1:32" ht="15" customHeight="1">
      <c r="A32" s="118"/>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5"/>
    </row>
    <row r="33" spans="1:32" ht="15" customHeight="1">
      <c r="A33" s="118"/>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5"/>
    </row>
    <row r="34" spans="1:32" ht="15" customHeight="1">
      <c r="A34" s="118"/>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5"/>
    </row>
    <row r="35" spans="1:32" ht="15" customHeight="1">
      <c r="A35" s="118"/>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5"/>
    </row>
    <row r="36" spans="1:32" ht="15" customHeight="1">
      <c r="A36" s="146"/>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8"/>
    </row>
    <row r="37" spans="1:32" ht="15" customHeight="1">
      <c r="A37" s="131" t="s">
        <v>71</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3"/>
    </row>
    <row r="38" spans="1:32" ht="15" customHeight="1">
      <c r="A38" s="108" t="s">
        <v>74</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10"/>
    </row>
    <row r="39" spans="1:32" ht="15" customHeight="1">
      <c r="A39" s="108" t="s">
        <v>75</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10"/>
    </row>
    <row r="40" spans="1:32" ht="15" customHeight="1">
      <c r="A40" s="137"/>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9"/>
    </row>
    <row r="41" spans="1:32" ht="15" customHeight="1">
      <c r="A41" s="137"/>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9"/>
    </row>
    <row r="42" spans="1:32" ht="15" customHeight="1">
      <c r="A42" s="137"/>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9"/>
    </row>
    <row r="43" spans="1:32" ht="15" customHeight="1">
      <c r="A43" s="140"/>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2"/>
    </row>
    <row r="44" spans="1:32" ht="15" customHeight="1">
      <c r="A44" s="149" t="s">
        <v>159</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1"/>
    </row>
    <row r="45" spans="1:32" ht="15" customHeight="1">
      <c r="A45" s="143" t="s">
        <v>76</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10"/>
    </row>
    <row r="46" spans="1:32" ht="15" customHeight="1">
      <c r="A46" s="143" t="s">
        <v>77</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10"/>
    </row>
    <row r="47" spans="1:32" ht="15" customHeight="1">
      <c r="A47" s="143" t="s">
        <v>78</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10"/>
    </row>
    <row r="48" spans="1:32" ht="15" customHeight="1">
      <c r="A48" s="143" t="s">
        <v>79</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10"/>
    </row>
    <row r="49" spans="1:32" ht="15" customHeight="1">
      <c r="A49" s="143" t="s">
        <v>392</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10"/>
    </row>
    <row r="50" spans="1:32" ht="15" customHeight="1">
      <c r="A50" s="134" t="str">
        <f>IF(N(Form2!D3="")+N(Form2!E16="")+N(Form2!Q16="")+N(Form2!A20=""),"***Please fill in the next sheet Form2***","")</f>
        <v>***Please fill in the next sheet Form2***</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6"/>
    </row>
  </sheetData>
  <sheetProtection sheet="1" formatRows="0"/>
  <mergeCells count="52">
    <mergeCell ref="A3:AF3"/>
    <mergeCell ref="A14:F14"/>
    <mergeCell ref="A8:AF8"/>
    <mergeCell ref="A11:I11"/>
    <mergeCell ref="AB9:AF9"/>
    <mergeCell ref="A10:I10"/>
    <mergeCell ref="A5:AF5"/>
    <mergeCell ref="T9:AA9"/>
    <mergeCell ref="A9:S9"/>
    <mergeCell ref="A6:AF7"/>
    <mergeCell ref="T10:AA10"/>
    <mergeCell ref="T16:AF16"/>
    <mergeCell ref="J10:S10"/>
    <mergeCell ref="A12:M12"/>
    <mergeCell ref="T11:AA11"/>
    <mergeCell ref="AB10:AF10"/>
    <mergeCell ref="J11:N11"/>
    <mergeCell ref="O11:S11"/>
    <mergeCell ref="G14:AF14"/>
    <mergeCell ref="A16:S16"/>
    <mergeCell ref="A15:AF15"/>
    <mergeCell ref="J17:S17"/>
    <mergeCell ref="A13:M13"/>
    <mergeCell ref="N12:AF12"/>
    <mergeCell ref="N13:AF13"/>
    <mergeCell ref="AB11:AF11"/>
    <mergeCell ref="T18:AF18"/>
    <mergeCell ref="J18:N18"/>
    <mergeCell ref="O18:S18"/>
    <mergeCell ref="A19:AF19"/>
    <mergeCell ref="A17:I17"/>
    <mergeCell ref="T17:AF17"/>
    <mergeCell ref="A50:AF50"/>
    <mergeCell ref="A40:AF43"/>
    <mergeCell ref="A45:AF45"/>
    <mergeCell ref="A46:AF46"/>
    <mergeCell ref="A47:AF47"/>
    <mergeCell ref="A31:AF36"/>
    <mergeCell ref="A48:AF48"/>
    <mergeCell ref="A49:AF49"/>
    <mergeCell ref="A37:AF37"/>
    <mergeCell ref="A44:AF44"/>
    <mergeCell ref="A39:AF39"/>
    <mergeCell ref="A18:I18"/>
    <mergeCell ref="A21:F21"/>
    <mergeCell ref="A20:AF20"/>
    <mergeCell ref="A23:AF23"/>
    <mergeCell ref="A24:AF29"/>
    <mergeCell ref="A30:AF30"/>
    <mergeCell ref="A38:AF38"/>
    <mergeCell ref="G21:AF21"/>
    <mergeCell ref="A22:AF22"/>
  </mergeCells>
  <dataValidations count="5">
    <dataValidation type="date" allowBlank="1" showInputMessage="1" showErrorMessage="1" errorTitle="Format Error" error="Please enter the date yyyy/mm/dd format." sqref="T10:AA10">
      <formula1>5115</formula1>
      <formula2>43831</formula2>
    </dataValidation>
    <dataValidation type="list" allowBlank="1" showInputMessage="1" showErrorMessage="1" sqref="AB10:AF10">
      <formula1>gender</formula1>
    </dataValidation>
    <dataValidation type="list" allowBlank="1" showInputMessage="1" showErrorMessage="1" sqref="A13:M13">
      <formula1>status</formula1>
    </dataValidation>
    <dataValidation type="list" allowBlank="1" showInputMessage="1" showErrorMessage="1" sqref="N13:AF13">
      <formula1>nation</formula1>
    </dataValidation>
    <dataValidation type="list" allowBlank="1" showInputMessage="1" showErrorMessage="1" sqref="A6:AF7">
      <formula1>Affiliation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50"/>
  <sheetViews>
    <sheetView showGridLines="0" zoomScalePageLayoutView="0" workbookViewId="0" topLeftCell="A1">
      <selection activeCell="D3" sqref="D3:E6"/>
    </sheetView>
  </sheetViews>
  <sheetFormatPr defaultColWidth="2.21484375" defaultRowHeight="15" customHeight="1"/>
  <cols>
    <col min="1" max="15" width="2.21484375" style="1" customWidth="1"/>
    <col min="16" max="16" width="2.3359375" style="1" customWidth="1"/>
    <col min="17" max="36" width="2.21484375" style="1" customWidth="1"/>
    <col min="37" max="37" width="3.6640625" style="1" customWidth="1"/>
    <col min="38" max="38" width="2.21484375" style="1" customWidth="1"/>
    <col min="39" max="39" width="12.77734375" style="1" hidden="1" customWidth="1"/>
    <col min="40" max="40" width="7.10546875" style="1" hidden="1" customWidth="1"/>
    <col min="41" max="41" width="5.10546875" style="1" hidden="1" customWidth="1"/>
    <col min="42" max="43" width="10.4453125" style="1" hidden="1" customWidth="1"/>
    <col min="44" max="44" width="8.77734375" style="1" hidden="1" customWidth="1"/>
    <col min="45" max="45" width="10.99609375" style="1" hidden="1" customWidth="1"/>
    <col min="46" max="46" width="9.5546875" style="1" hidden="1" customWidth="1"/>
    <col min="47" max="47" width="2.21484375" style="1" customWidth="1"/>
    <col min="48" max="16384" width="2.21484375" style="1" customWidth="1"/>
  </cols>
  <sheetData>
    <row r="1" spans="1:32" ht="15" customHeight="1">
      <c r="A1" s="241" t="s">
        <v>111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3"/>
    </row>
    <row r="2" spans="1:32" ht="15" customHeight="1">
      <c r="A2" s="244" t="s">
        <v>112</v>
      </c>
      <c r="B2" s="245"/>
      <c r="C2" s="246"/>
      <c r="D2" s="247" t="s">
        <v>113</v>
      </c>
      <c r="E2" s="248"/>
      <c r="F2" s="249" t="s">
        <v>119</v>
      </c>
      <c r="G2" s="249"/>
      <c r="H2" s="249"/>
      <c r="I2" s="249"/>
      <c r="J2" s="249"/>
      <c r="K2" s="249"/>
      <c r="L2" s="249"/>
      <c r="M2" s="249"/>
      <c r="N2" s="249"/>
      <c r="O2" s="249"/>
      <c r="P2" s="249"/>
      <c r="Q2" s="249"/>
      <c r="R2" s="249"/>
      <c r="S2" s="249"/>
      <c r="T2" s="249"/>
      <c r="U2" s="249"/>
      <c r="V2" s="249"/>
      <c r="W2" s="249"/>
      <c r="X2" s="247" t="s">
        <v>114</v>
      </c>
      <c r="Y2" s="249"/>
      <c r="Z2" s="249"/>
      <c r="AA2" s="249"/>
      <c r="AB2" s="249"/>
      <c r="AC2" s="249"/>
      <c r="AD2" s="249"/>
      <c r="AE2" s="249"/>
      <c r="AF2" s="250"/>
    </row>
    <row r="3" spans="1:32" ht="15" customHeight="1">
      <c r="A3" s="219" t="s">
        <v>115</v>
      </c>
      <c r="B3" s="206"/>
      <c r="C3" s="220"/>
      <c r="D3" s="239"/>
      <c r="E3" s="240"/>
      <c r="F3" s="236">
        <f>IF(Ord_1="","",IF(ISERROR(VLOOKUP(Ord_1,Research,2,FALSE)&amp;""),"Please confirm the No. you enter.",VLOOKUP(Ord_1,Research,2,FALSE)&amp;""))</f>
      </c>
      <c r="G3" s="236"/>
      <c r="H3" s="236"/>
      <c r="I3" s="236"/>
      <c r="J3" s="236"/>
      <c r="K3" s="236"/>
      <c r="L3" s="236"/>
      <c r="M3" s="236"/>
      <c r="N3" s="236"/>
      <c r="O3" s="236"/>
      <c r="P3" s="236"/>
      <c r="Q3" s="236"/>
      <c r="R3" s="236"/>
      <c r="S3" s="236"/>
      <c r="T3" s="236"/>
      <c r="U3" s="236"/>
      <c r="V3" s="236"/>
      <c r="W3" s="236"/>
      <c r="X3" s="207">
        <f>IF(Ord_1="","",IF(ISERROR(VLOOKUP(Ord_1,Research,5,FALSE)&amp;""),"",VLOOKUP(Ord_1,Research,5,FALSE)&amp;""))</f>
      </c>
      <c r="Y3" s="208"/>
      <c r="Z3" s="208"/>
      <c r="AA3" s="208"/>
      <c r="AB3" s="208"/>
      <c r="AC3" s="208"/>
      <c r="AD3" s="208"/>
      <c r="AE3" s="208"/>
      <c r="AF3" s="209"/>
    </row>
    <row r="4" spans="1:32" ht="15" customHeight="1">
      <c r="A4" s="188"/>
      <c r="B4" s="189"/>
      <c r="C4" s="221"/>
      <c r="D4" s="232"/>
      <c r="E4" s="233"/>
      <c r="F4" s="237"/>
      <c r="G4" s="237"/>
      <c r="H4" s="237"/>
      <c r="I4" s="237"/>
      <c r="J4" s="237"/>
      <c r="K4" s="237"/>
      <c r="L4" s="237"/>
      <c r="M4" s="237"/>
      <c r="N4" s="237"/>
      <c r="O4" s="237"/>
      <c r="P4" s="237"/>
      <c r="Q4" s="237"/>
      <c r="R4" s="237"/>
      <c r="S4" s="237"/>
      <c r="T4" s="237"/>
      <c r="U4" s="237"/>
      <c r="V4" s="237"/>
      <c r="W4" s="237"/>
      <c r="X4" s="210"/>
      <c r="Y4" s="211"/>
      <c r="Z4" s="211"/>
      <c r="AA4" s="211"/>
      <c r="AB4" s="211"/>
      <c r="AC4" s="211"/>
      <c r="AD4" s="211"/>
      <c r="AE4" s="211"/>
      <c r="AF4" s="212"/>
    </row>
    <row r="5" spans="1:32" ht="15" customHeight="1">
      <c r="A5" s="188"/>
      <c r="B5" s="189"/>
      <c r="C5" s="221"/>
      <c r="D5" s="232"/>
      <c r="E5" s="233"/>
      <c r="F5" s="237"/>
      <c r="G5" s="237"/>
      <c r="H5" s="237"/>
      <c r="I5" s="237"/>
      <c r="J5" s="237"/>
      <c r="K5" s="237"/>
      <c r="L5" s="237"/>
      <c r="M5" s="237"/>
      <c r="N5" s="237"/>
      <c r="O5" s="237"/>
      <c r="P5" s="237"/>
      <c r="Q5" s="237"/>
      <c r="R5" s="237"/>
      <c r="S5" s="237"/>
      <c r="T5" s="237"/>
      <c r="U5" s="237"/>
      <c r="V5" s="237"/>
      <c r="W5" s="237"/>
      <c r="X5" s="213">
        <f>IF(Ord_1="","",IF(ISERROR(VLOOKUP(Ord_1,Research,4,FALSE)&amp;""),"",VLOOKUP(Ord_1,Research,4,FALSE)&amp;""))</f>
      </c>
      <c r="Y5" s="214"/>
      <c r="Z5" s="214"/>
      <c r="AA5" s="214"/>
      <c r="AB5" s="214"/>
      <c r="AC5" s="214"/>
      <c r="AD5" s="214"/>
      <c r="AE5" s="214"/>
      <c r="AF5" s="215"/>
    </row>
    <row r="6" spans="1:32" ht="15" customHeight="1">
      <c r="A6" s="222"/>
      <c r="B6" s="223"/>
      <c r="C6" s="224"/>
      <c r="D6" s="234"/>
      <c r="E6" s="235"/>
      <c r="F6" s="238"/>
      <c r="G6" s="238"/>
      <c r="H6" s="238"/>
      <c r="I6" s="238"/>
      <c r="J6" s="238"/>
      <c r="K6" s="238"/>
      <c r="L6" s="238"/>
      <c r="M6" s="238"/>
      <c r="N6" s="238"/>
      <c r="O6" s="238"/>
      <c r="P6" s="238"/>
      <c r="Q6" s="238"/>
      <c r="R6" s="238"/>
      <c r="S6" s="238"/>
      <c r="T6" s="238"/>
      <c r="U6" s="238"/>
      <c r="V6" s="238"/>
      <c r="W6" s="238"/>
      <c r="X6" s="216"/>
      <c r="Y6" s="217"/>
      <c r="Z6" s="217"/>
      <c r="AA6" s="217"/>
      <c r="AB6" s="217"/>
      <c r="AC6" s="217"/>
      <c r="AD6" s="217"/>
      <c r="AE6" s="217"/>
      <c r="AF6" s="218"/>
    </row>
    <row r="7" spans="1:32" ht="15" customHeight="1">
      <c r="A7" s="219" t="s">
        <v>116</v>
      </c>
      <c r="B7" s="206"/>
      <c r="C7" s="220"/>
      <c r="D7" s="239"/>
      <c r="E7" s="240"/>
      <c r="F7" s="236">
        <f>IF(Ord_2="","",IF(ISERROR(VLOOKUP(Ord_2,Research,2,FALSE)&amp;""),"Please confirm the No. you enter.",VLOOKUP(Ord_2,Research,2,FALSE)&amp;""))</f>
      </c>
      <c r="G7" s="236"/>
      <c r="H7" s="236"/>
      <c r="I7" s="236"/>
      <c r="J7" s="236"/>
      <c r="K7" s="236"/>
      <c r="L7" s="236"/>
      <c r="M7" s="236"/>
      <c r="N7" s="236"/>
      <c r="O7" s="236"/>
      <c r="P7" s="236"/>
      <c r="Q7" s="236"/>
      <c r="R7" s="236"/>
      <c r="S7" s="236"/>
      <c r="T7" s="236"/>
      <c r="U7" s="236"/>
      <c r="V7" s="236"/>
      <c r="W7" s="236"/>
      <c r="X7" s="207">
        <f>IF(Ord_2="","",IF(ISERROR(VLOOKUP(Ord_2,Research,5,FALSE)&amp;""),"",VLOOKUP(Ord_2,Research,5,FALSE)&amp;""))</f>
      </c>
      <c r="Y7" s="208"/>
      <c r="Z7" s="208"/>
      <c r="AA7" s="208"/>
      <c r="AB7" s="208"/>
      <c r="AC7" s="208"/>
      <c r="AD7" s="208"/>
      <c r="AE7" s="208"/>
      <c r="AF7" s="209"/>
    </row>
    <row r="8" spans="1:32" ht="15" customHeight="1">
      <c r="A8" s="188"/>
      <c r="B8" s="189"/>
      <c r="C8" s="221"/>
      <c r="D8" s="232"/>
      <c r="E8" s="233"/>
      <c r="F8" s="237"/>
      <c r="G8" s="237"/>
      <c r="H8" s="237"/>
      <c r="I8" s="237"/>
      <c r="J8" s="237"/>
      <c r="K8" s="237"/>
      <c r="L8" s="237"/>
      <c r="M8" s="237"/>
      <c r="N8" s="237"/>
      <c r="O8" s="237"/>
      <c r="P8" s="237"/>
      <c r="Q8" s="237"/>
      <c r="R8" s="237"/>
      <c r="S8" s="237"/>
      <c r="T8" s="237"/>
      <c r="U8" s="237"/>
      <c r="V8" s="237"/>
      <c r="W8" s="237"/>
      <c r="X8" s="210"/>
      <c r="Y8" s="211"/>
      <c r="Z8" s="211"/>
      <c r="AA8" s="211"/>
      <c r="AB8" s="211"/>
      <c r="AC8" s="211"/>
      <c r="AD8" s="211"/>
      <c r="AE8" s="211"/>
      <c r="AF8" s="212"/>
    </row>
    <row r="9" spans="1:32" ht="15" customHeight="1">
      <c r="A9" s="188"/>
      <c r="B9" s="189"/>
      <c r="C9" s="221"/>
      <c r="D9" s="232"/>
      <c r="E9" s="233"/>
      <c r="F9" s="237"/>
      <c r="G9" s="237"/>
      <c r="H9" s="237"/>
      <c r="I9" s="237"/>
      <c r="J9" s="237"/>
      <c r="K9" s="237"/>
      <c r="L9" s="237"/>
      <c r="M9" s="237"/>
      <c r="N9" s="237"/>
      <c r="O9" s="237"/>
      <c r="P9" s="237"/>
      <c r="Q9" s="237"/>
      <c r="R9" s="237"/>
      <c r="S9" s="237"/>
      <c r="T9" s="237"/>
      <c r="U9" s="237"/>
      <c r="V9" s="237"/>
      <c r="W9" s="237"/>
      <c r="X9" s="213">
        <f>IF(Ord_2="","",IF(ISERROR(VLOOKUP(Ord_2,Research,4,FALSE)&amp;""),"",VLOOKUP(Ord_2,Research,4,FALSE)&amp;""))</f>
      </c>
      <c r="Y9" s="214"/>
      <c r="Z9" s="214"/>
      <c r="AA9" s="214"/>
      <c r="AB9" s="214"/>
      <c r="AC9" s="214"/>
      <c r="AD9" s="214"/>
      <c r="AE9" s="214"/>
      <c r="AF9" s="215"/>
    </row>
    <row r="10" spans="1:32" ht="15" customHeight="1">
      <c r="A10" s="222"/>
      <c r="B10" s="223"/>
      <c r="C10" s="224"/>
      <c r="D10" s="234"/>
      <c r="E10" s="235"/>
      <c r="F10" s="238"/>
      <c r="G10" s="238"/>
      <c r="H10" s="238"/>
      <c r="I10" s="238"/>
      <c r="J10" s="238"/>
      <c r="K10" s="238"/>
      <c r="L10" s="238"/>
      <c r="M10" s="238"/>
      <c r="N10" s="238"/>
      <c r="O10" s="238"/>
      <c r="P10" s="238"/>
      <c r="Q10" s="238"/>
      <c r="R10" s="238"/>
      <c r="S10" s="238"/>
      <c r="T10" s="238"/>
      <c r="U10" s="238"/>
      <c r="V10" s="238"/>
      <c r="W10" s="238"/>
      <c r="X10" s="216"/>
      <c r="Y10" s="217"/>
      <c r="Z10" s="217"/>
      <c r="AA10" s="217"/>
      <c r="AB10" s="217"/>
      <c r="AC10" s="217"/>
      <c r="AD10" s="217"/>
      <c r="AE10" s="217"/>
      <c r="AF10" s="218"/>
    </row>
    <row r="11" spans="1:32" ht="15" customHeight="1">
      <c r="A11" s="225" t="s">
        <v>117</v>
      </c>
      <c r="B11" s="189"/>
      <c r="C11" s="221"/>
      <c r="D11" s="232"/>
      <c r="E11" s="233"/>
      <c r="F11" s="237">
        <f>IF(Ord_3="","",IF(ISERROR(VLOOKUP(Ord_3,Research,2,FALSE)&amp;""),"Please confirm the No. you enter.",VLOOKUP(Ord_3,Research,2,FALSE)&amp;""))</f>
      </c>
      <c r="G11" s="237"/>
      <c r="H11" s="237"/>
      <c r="I11" s="237"/>
      <c r="J11" s="237"/>
      <c r="K11" s="237"/>
      <c r="L11" s="237"/>
      <c r="M11" s="237"/>
      <c r="N11" s="237"/>
      <c r="O11" s="237"/>
      <c r="P11" s="237"/>
      <c r="Q11" s="237"/>
      <c r="R11" s="237"/>
      <c r="S11" s="237"/>
      <c r="T11" s="237"/>
      <c r="U11" s="237"/>
      <c r="V11" s="237"/>
      <c r="W11" s="237"/>
      <c r="X11" s="210">
        <f>IF(Ord_3="","",IF(ISERROR(VLOOKUP(Ord_3,Research,5,FALSE)&amp;""),"",VLOOKUP(Ord_3,Research,5,FALSE)&amp;""))</f>
      </c>
      <c r="Y11" s="211"/>
      <c r="Z11" s="211"/>
      <c r="AA11" s="211"/>
      <c r="AB11" s="211"/>
      <c r="AC11" s="211"/>
      <c r="AD11" s="211"/>
      <c r="AE11" s="211"/>
      <c r="AF11" s="212"/>
    </row>
    <row r="12" spans="1:32" ht="15" customHeight="1">
      <c r="A12" s="188"/>
      <c r="B12" s="189"/>
      <c r="C12" s="221"/>
      <c r="D12" s="232"/>
      <c r="E12" s="233"/>
      <c r="F12" s="237"/>
      <c r="G12" s="237"/>
      <c r="H12" s="237"/>
      <c r="I12" s="237"/>
      <c r="J12" s="237"/>
      <c r="K12" s="237"/>
      <c r="L12" s="237"/>
      <c r="M12" s="237"/>
      <c r="N12" s="237"/>
      <c r="O12" s="237"/>
      <c r="P12" s="237"/>
      <c r="Q12" s="237"/>
      <c r="R12" s="237"/>
      <c r="S12" s="237"/>
      <c r="T12" s="237"/>
      <c r="U12" s="237"/>
      <c r="V12" s="237"/>
      <c r="W12" s="237"/>
      <c r="X12" s="210"/>
      <c r="Y12" s="211"/>
      <c r="Z12" s="211"/>
      <c r="AA12" s="211"/>
      <c r="AB12" s="211"/>
      <c r="AC12" s="211"/>
      <c r="AD12" s="211"/>
      <c r="AE12" s="211"/>
      <c r="AF12" s="212"/>
    </row>
    <row r="13" spans="1:32" ht="15" customHeight="1">
      <c r="A13" s="188"/>
      <c r="B13" s="189"/>
      <c r="C13" s="221"/>
      <c r="D13" s="232"/>
      <c r="E13" s="233"/>
      <c r="F13" s="237"/>
      <c r="G13" s="237"/>
      <c r="H13" s="237"/>
      <c r="I13" s="237"/>
      <c r="J13" s="237"/>
      <c r="K13" s="237"/>
      <c r="L13" s="237"/>
      <c r="M13" s="237"/>
      <c r="N13" s="237"/>
      <c r="O13" s="237"/>
      <c r="P13" s="237"/>
      <c r="Q13" s="237"/>
      <c r="R13" s="237"/>
      <c r="S13" s="237"/>
      <c r="T13" s="237"/>
      <c r="U13" s="237"/>
      <c r="V13" s="237"/>
      <c r="W13" s="237"/>
      <c r="X13" s="213">
        <f>IF(Ord_3="","",IF(ISERROR(VLOOKUP(Ord_3,Research,4,FALSE)&amp;""),"",VLOOKUP(Ord_3,Research,4,FALSE)&amp;""))</f>
      </c>
      <c r="Y13" s="214"/>
      <c r="Z13" s="214"/>
      <c r="AA13" s="214"/>
      <c r="AB13" s="214"/>
      <c r="AC13" s="214"/>
      <c r="AD13" s="214"/>
      <c r="AE13" s="214"/>
      <c r="AF13" s="215"/>
    </row>
    <row r="14" spans="1:46" ht="15" customHeight="1">
      <c r="A14" s="188"/>
      <c r="B14" s="189"/>
      <c r="C14" s="221"/>
      <c r="D14" s="234"/>
      <c r="E14" s="235"/>
      <c r="F14" s="238"/>
      <c r="G14" s="238"/>
      <c r="H14" s="238"/>
      <c r="I14" s="238"/>
      <c r="J14" s="238"/>
      <c r="K14" s="238"/>
      <c r="L14" s="238"/>
      <c r="M14" s="238"/>
      <c r="N14" s="238"/>
      <c r="O14" s="238"/>
      <c r="P14" s="238"/>
      <c r="Q14" s="238"/>
      <c r="R14" s="238"/>
      <c r="S14" s="238"/>
      <c r="T14" s="238"/>
      <c r="U14" s="238"/>
      <c r="V14" s="238"/>
      <c r="W14" s="238"/>
      <c r="X14" s="216"/>
      <c r="Y14" s="217"/>
      <c r="Z14" s="217"/>
      <c r="AA14" s="217"/>
      <c r="AB14" s="217"/>
      <c r="AC14" s="217"/>
      <c r="AD14" s="217"/>
      <c r="AE14" s="217"/>
      <c r="AF14" s="218"/>
      <c r="AO14" s="33">
        <v>101</v>
      </c>
      <c r="AP14" s="33">
        <v>102</v>
      </c>
      <c r="AQ14" s="33">
        <v>103</v>
      </c>
      <c r="AR14" s="33">
        <v>104</v>
      </c>
      <c r="AS14" s="33">
        <v>105</v>
      </c>
      <c r="AT14" s="33">
        <v>106</v>
      </c>
    </row>
    <row r="15" spans="1:46" ht="15" customHeight="1">
      <c r="A15" s="155" t="s">
        <v>118</v>
      </c>
      <c r="B15" s="156"/>
      <c r="C15" s="156"/>
      <c r="D15" s="156"/>
      <c r="E15" s="156"/>
      <c r="F15" s="254" t="str">
        <f>IF(ISERROR(VLOOKUP($AN$16,error_message,2,FALSE)&amp;""),"",VLOOKUP($AN$16,error_message,2,FALSE)&amp;"")</f>
        <v>Please do not leave From and To blank.</v>
      </c>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5"/>
      <c r="AM15" s="34" t="s">
        <v>136</v>
      </c>
      <c r="AN15" s="34" t="s">
        <v>147</v>
      </c>
      <c r="AO15" s="34" t="s">
        <v>148</v>
      </c>
      <c r="AP15" s="34" t="s">
        <v>149</v>
      </c>
      <c r="AQ15" s="34" t="s">
        <v>150</v>
      </c>
      <c r="AR15" s="34" t="s">
        <v>152</v>
      </c>
      <c r="AS15" s="34" t="s">
        <v>151</v>
      </c>
      <c r="AT15" s="34" t="s">
        <v>427</v>
      </c>
    </row>
    <row r="16" spans="1:46" ht="15" customHeight="1">
      <c r="A16" s="230" t="s">
        <v>133</v>
      </c>
      <c r="B16" s="206"/>
      <c r="C16" s="206"/>
      <c r="D16" s="220"/>
      <c r="E16" s="227"/>
      <c r="F16" s="228"/>
      <c r="G16" s="228"/>
      <c r="H16" s="228"/>
      <c r="I16" s="228"/>
      <c r="J16" s="228"/>
      <c r="K16" s="228"/>
      <c r="L16" s="229"/>
      <c r="M16" s="206" t="s">
        <v>135</v>
      </c>
      <c r="N16" s="206"/>
      <c r="O16" s="206"/>
      <c r="P16" s="206"/>
      <c r="Q16" s="227"/>
      <c r="R16" s="228"/>
      <c r="S16" s="228"/>
      <c r="T16" s="228"/>
      <c r="U16" s="228"/>
      <c r="V16" s="228"/>
      <c r="W16" s="228"/>
      <c r="X16" s="229"/>
      <c r="Y16" s="231" t="s">
        <v>140</v>
      </c>
      <c r="Z16" s="206"/>
      <c r="AA16" s="206"/>
      <c r="AB16" s="220"/>
      <c r="AC16" s="202">
        <f>$AM$16</f>
      </c>
      <c r="AD16" s="202"/>
      <c r="AE16" s="202"/>
      <c r="AF16" s="203"/>
      <c r="AM16" s="33">
        <f>IF(N(DuFrom="")+N(DuTo=""),"",DuTo-DuFrom+1)</f>
      </c>
      <c r="AN16" s="33">
        <f>IF(AO16=1,AO$14,IF(AP16=1,AP$14,IF(AQ16=1,AQ$14,IF(AR16=1,AR$14,IF(AS16=1,AS$14,IF(AT16=1,AT$14,""))))))</f>
        <v>101</v>
      </c>
      <c r="AO16" s="33">
        <f>N(DuFrom="")*N(DuTo="")</f>
        <v>1</v>
      </c>
      <c r="AP16" s="33">
        <f>N(NOT(DuFrom=""))*N(DuTo="")</f>
        <v>0</v>
      </c>
      <c r="AQ16" s="33">
        <f>N(DuFrom="")*N(NOT(DuTo=""))</f>
        <v>0</v>
      </c>
      <c r="AR16" s="33">
        <f>IF(AM16="",0,N(AC16&lt;0))</f>
        <v>0</v>
      </c>
      <c r="AS16" s="33">
        <f>IF($AM$16="",0,N($AC$16&gt;180))</f>
        <v>0</v>
      </c>
      <c r="AT16" s="33">
        <f>IF($AM$16="",0,N($AC$16&lt;60))</f>
        <v>0</v>
      </c>
    </row>
    <row r="17" spans="1:32" ht="15" customHeight="1">
      <c r="A17" s="222"/>
      <c r="B17" s="223"/>
      <c r="C17" s="223"/>
      <c r="D17" s="224"/>
      <c r="E17" s="247" t="s">
        <v>134</v>
      </c>
      <c r="F17" s="249"/>
      <c r="G17" s="249"/>
      <c r="H17" s="249"/>
      <c r="I17" s="249"/>
      <c r="J17" s="249"/>
      <c r="K17" s="249"/>
      <c r="L17" s="248"/>
      <c r="M17" s="223"/>
      <c r="N17" s="223"/>
      <c r="O17" s="223"/>
      <c r="P17" s="223"/>
      <c r="Q17" s="247" t="s">
        <v>134</v>
      </c>
      <c r="R17" s="249"/>
      <c r="S17" s="249"/>
      <c r="T17" s="249"/>
      <c r="U17" s="249"/>
      <c r="V17" s="249"/>
      <c r="W17" s="249"/>
      <c r="X17" s="248"/>
      <c r="Y17" s="226"/>
      <c r="Z17" s="223"/>
      <c r="AA17" s="223"/>
      <c r="AB17" s="224"/>
      <c r="AC17" s="204"/>
      <c r="AD17" s="204"/>
      <c r="AE17" s="204"/>
      <c r="AF17" s="205"/>
    </row>
    <row r="18" spans="1:32" ht="15" customHeight="1">
      <c r="A18" s="251" t="s">
        <v>153</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3"/>
    </row>
    <row r="19" spans="1:32" ht="15" customHeight="1">
      <c r="A19" s="131" t="s">
        <v>139</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row>
    <row r="20" spans="1:32" ht="15" customHeight="1">
      <c r="A20" s="118"/>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20"/>
    </row>
    <row r="21" spans="1:32" ht="15" customHeight="1">
      <c r="A21" s="121"/>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20"/>
    </row>
    <row r="22" spans="1:32" ht="15" customHeight="1">
      <c r="A22" s="121"/>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20"/>
    </row>
    <row r="23" spans="1:32" ht="15" customHeight="1">
      <c r="A23" s="121"/>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20"/>
    </row>
    <row r="24" spans="1:32" ht="15" customHeight="1">
      <c r="A24" s="121"/>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20"/>
    </row>
    <row r="25" spans="1:32" ht="15" customHeight="1">
      <c r="A25" s="121"/>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20"/>
    </row>
    <row r="26" spans="1:32" ht="15" customHeight="1">
      <c r="A26" s="12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20"/>
    </row>
    <row r="27" spans="1:32" ht="15" customHeight="1">
      <c r="A27" s="12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20"/>
    </row>
    <row r="28" spans="1:32" ht="15" customHeight="1">
      <c r="A28" s="121"/>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20"/>
    </row>
    <row r="29" spans="1:32" ht="15" customHeight="1">
      <c r="A29" s="121"/>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20"/>
    </row>
    <row r="30" spans="1:32" ht="15" customHeight="1">
      <c r="A30" s="12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20"/>
    </row>
    <row r="31" spans="1:32" ht="15" customHeight="1">
      <c r="A31" s="12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20"/>
    </row>
    <row r="32" spans="1:32" ht="15" customHeight="1">
      <c r="A32" s="12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20"/>
    </row>
    <row r="33" spans="1:32" ht="15" customHeight="1">
      <c r="A33" s="121"/>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20"/>
    </row>
    <row r="34" spans="1:32" ht="15" customHeight="1">
      <c r="A34" s="12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20"/>
    </row>
    <row r="35" spans="1:32" ht="15" customHeight="1">
      <c r="A35" s="121"/>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20"/>
    </row>
    <row r="36" spans="1:32" ht="15" customHeight="1">
      <c r="A36" s="12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20"/>
    </row>
    <row r="37" spans="1:32" ht="15" customHeight="1">
      <c r="A37" s="12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20"/>
    </row>
    <row r="38" spans="1:32" ht="15" customHeight="1">
      <c r="A38" s="121"/>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20"/>
    </row>
    <row r="39" spans="1:32" ht="15" customHeight="1">
      <c r="A39" s="121"/>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0"/>
    </row>
    <row r="40" spans="1:32" ht="15" customHeight="1">
      <c r="A40" s="121"/>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20"/>
    </row>
    <row r="41" spans="1:32" ht="15" customHeight="1">
      <c r="A41" s="121"/>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20"/>
    </row>
    <row r="42" spans="1:32" ht="15" customHeight="1">
      <c r="A42" s="121"/>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20"/>
    </row>
    <row r="43" spans="1:32" ht="15" customHeight="1">
      <c r="A43" s="121"/>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20"/>
    </row>
    <row r="44" spans="1:32" ht="15" customHeight="1">
      <c r="A44" s="121"/>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20"/>
    </row>
    <row r="45" spans="1:32" ht="15" customHeight="1">
      <c r="A45" s="121"/>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20"/>
    </row>
    <row r="46" spans="1:32" ht="15" customHeight="1">
      <c r="A46" s="121"/>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20"/>
    </row>
    <row r="47" spans="1:32" ht="15" customHeight="1">
      <c r="A47" s="121"/>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20"/>
    </row>
    <row r="48" spans="1:32" ht="15" customHeight="1">
      <c r="A48" s="121"/>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20"/>
    </row>
    <row r="49" spans="1:32" ht="15" customHeight="1">
      <c r="A49" s="121"/>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20"/>
    </row>
    <row r="50" spans="1:32" ht="15" customHeight="1">
      <c r="A50" s="199" t="s">
        <v>430</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1"/>
    </row>
  </sheetData>
  <sheetProtection sheet="1" formatRows="0"/>
  <mergeCells count="37">
    <mergeCell ref="X5:AF6"/>
    <mergeCell ref="D3:E6"/>
    <mergeCell ref="Q17:X17"/>
    <mergeCell ref="F11:W14"/>
    <mergeCell ref="F3:W6"/>
    <mergeCell ref="A18:AF18"/>
    <mergeCell ref="A15:E15"/>
    <mergeCell ref="F15:AF15"/>
    <mergeCell ref="A17:D17"/>
    <mergeCell ref="E17:L17"/>
    <mergeCell ref="F7:W10"/>
    <mergeCell ref="X7:AF8"/>
    <mergeCell ref="X9:AF10"/>
    <mergeCell ref="X11:AF12"/>
    <mergeCell ref="D7:E10"/>
    <mergeCell ref="A1:AF1"/>
    <mergeCell ref="A2:C2"/>
    <mergeCell ref="D2:E2"/>
    <mergeCell ref="F2:W2"/>
    <mergeCell ref="X2:AF2"/>
    <mergeCell ref="Y17:AB17"/>
    <mergeCell ref="Q16:X16"/>
    <mergeCell ref="A16:D16"/>
    <mergeCell ref="Y16:AB16"/>
    <mergeCell ref="D11:E14"/>
    <mergeCell ref="E16:L16"/>
    <mergeCell ref="M17:P17"/>
    <mergeCell ref="A20:AF49"/>
    <mergeCell ref="A50:AF50"/>
    <mergeCell ref="AC16:AF17"/>
    <mergeCell ref="M16:P16"/>
    <mergeCell ref="X3:AF4"/>
    <mergeCell ref="X13:AF14"/>
    <mergeCell ref="A19:AF19"/>
    <mergeCell ref="A3:C6"/>
    <mergeCell ref="A7:C10"/>
    <mergeCell ref="A11:C14"/>
  </mergeCells>
  <conditionalFormatting sqref="F3">
    <cfRule type="expression" priority="28" dxfId="8" stopIfTrue="1">
      <formula>$F$3="Please confirm the No. you enter."</formula>
    </cfRule>
  </conditionalFormatting>
  <conditionalFormatting sqref="F7">
    <cfRule type="expression" priority="27" dxfId="8" stopIfTrue="1">
      <formula>$F$7="Please confirm the No. you enter."</formula>
    </cfRule>
  </conditionalFormatting>
  <conditionalFormatting sqref="F11:W14">
    <cfRule type="expression" priority="26" dxfId="8" stopIfTrue="1">
      <formula>$F$11="Please confirm the No. you enter."</formula>
    </cfRule>
  </conditionalFormatting>
  <conditionalFormatting sqref="F15:AF15">
    <cfRule type="expression" priority="3" dxfId="9" stopIfTrue="1">
      <formula>$F$15="The internship period should be more than 60 days."</formula>
    </cfRule>
    <cfRule type="expression" priority="6" dxfId="9" stopIfTrue="1">
      <formula>$F$15="Please correct the duration to be the period within 180 days."</formula>
    </cfRule>
    <cfRule type="expression" priority="7" dxfId="10" stopIfTrue="1">
      <formula>$F$15="Error: please correct the duration you enter."</formula>
    </cfRule>
    <cfRule type="expression" priority="8" dxfId="11" stopIfTrue="1">
      <formula>$F$15="Please do not leave From blank."</formula>
    </cfRule>
    <cfRule type="expression" priority="9" dxfId="11" stopIfTrue="1">
      <formula>$F$15="Please do not leave To blank."</formula>
    </cfRule>
    <cfRule type="expression" priority="10" dxfId="11" stopIfTrue="1">
      <formula>$F$15="Please do not leave From and To blank."</formula>
    </cfRule>
  </conditionalFormatting>
  <conditionalFormatting sqref="AC16:AF17">
    <cfRule type="expression" priority="1" dxfId="8" stopIfTrue="1">
      <formula>$AC$16&gt;180</formula>
    </cfRule>
    <cfRule type="expression" priority="2" dxfId="8" stopIfTrue="1">
      <formula>$AC$16&lt;60</formula>
    </cfRule>
  </conditionalFormatting>
  <dataValidations count="2">
    <dataValidation type="date" allowBlank="1" showInputMessage="1" showErrorMessage="1" errorTitle="Format error" error="Please enter the date &quot;yyyy/mm/dd&quot; format." sqref="E16:L16 Q16:X16">
      <formula1>41640</formula1>
      <formula2>45383</formula2>
    </dataValidation>
    <dataValidation allowBlank="1" showInputMessage="1" showErrorMessage="1" errorTitle="Duration error" error="Please confirm the duration you apply." sqref="AC16:AF17"/>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84"/>
  <sheetViews>
    <sheetView zoomScale="70" zoomScaleNormal="70" zoomScalePageLayoutView="0" workbookViewId="0" topLeftCell="A1">
      <selection activeCell="B8" sqref="B8"/>
    </sheetView>
  </sheetViews>
  <sheetFormatPr defaultColWidth="8.88671875" defaultRowHeight="57.75" customHeight="1"/>
  <cols>
    <col min="1" max="1" width="5.88671875" style="23" customWidth="1"/>
    <col min="2" max="2" width="36.4453125" style="23" customWidth="1"/>
    <col min="3" max="3" width="55.77734375" style="24" customWidth="1"/>
    <col min="4" max="4" width="22.6640625" style="25" customWidth="1"/>
    <col min="5" max="6" width="13.10546875" style="26" customWidth="1"/>
    <col min="7" max="7" width="16.4453125" style="26" customWidth="1"/>
    <col min="8" max="8" width="13.5546875" style="27" customWidth="1"/>
    <col min="9" max="9" width="17.21484375" style="23" customWidth="1"/>
    <col min="10" max="10" width="57.99609375" style="5" customWidth="1"/>
    <col min="11" max="11" width="0.10546875" style="5" customWidth="1"/>
    <col min="12" max="16384" width="8.88671875" style="5" customWidth="1"/>
  </cols>
  <sheetData>
    <row r="1" spans="1:10" s="61" customFormat="1" ht="51.75" customHeight="1">
      <c r="A1" s="59" t="s">
        <v>431</v>
      </c>
      <c r="B1" s="60"/>
      <c r="C1" s="60"/>
      <c r="D1" s="60"/>
      <c r="E1" s="60"/>
      <c r="F1" s="60"/>
      <c r="G1" s="60"/>
      <c r="H1" s="60"/>
      <c r="I1" s="60"/>
      <c r="J1" s="60"/>
    </row>
    <row r="2" spans="1:10" ht="25.5" thickBot="1">
      <c r="A2" s="62"/>
      <c r="B2" s="62"/>
      <c r="C2" s="63"/>
      <c r="D2" s="64"/>
      <c r="E2" s="65"/>
      <c r="F2" s="65"/>
      <c r="G2" s="65"/>
      <c r="H2" s="66"/>
      <c r="I2" s="67"/>
      <c r="J2" s="68"/>
    </row>
    <row r="3" spans="1:10" s="10" customFormat="1" ht="94.5" customHeight="1" thickBot="1" thickTop="1">
      <c r="A3" s="6" t="s">
        <v>432</v>
      </c>
      <c r="B3" s="6" t="s">
        <v>433</v>
      </c>
      <c r="C3" s="7" t="s">
        <v>434</v>
      </c>
      <c r="D3" s="8" t="s">
        <v>435</v>
      </c>
      <c r="E3" s="9" t="s">
        <v>436</v>
      </c>
      <c r="F3" s="9" t="s">
        <v>132</v>
      </c>
      <c r="G3" s="9" t="s">
        <v>437</v>
      </c>
      <c r="H3" s="6" t="s">
        <v>438</v>
      </c>
      <c r="I3" s="7" t="s">
        <v>439</v>
      </c>
      <c r="J3" s="6" t="s">
        <v>440</v>
      </c>
    </row>
    <row r="4" spans="1:10" s="16" customFormat="1" ht="70.5" customHeight="1" thickTop="1">
      <c r="A4" s="11">
        <v>1</v>
      </c>
      <c r="B4" s="18" t="s">
        <v>441</v>
      </c>
      <c r="C4" s="69" t="s">
        <v>442</v>
      </c>
      <c r="D4" s="13" t="s">
        <v>120</v>
      </c>
      <c r="E4" s="15" t="s">
        <v>443</v>
      </c>
      <c r="F4" s="15" t="str">
        <f>E4&amp;CHAR(10)&amp;D4</f>
        <v>Professor
Ken Satoh</v>
      </c>
      <c r="G4" s="18" t="s">
        <v>444</v>
      </c>
      <c r="H4" s="56">
        <v>2</v>
      </c>
      <c r="I4" s="22" t="s">
        <v>445</v>
      </c>
      <c r="J4" s="70" t="s">
        <v>446</v>
      </c>
    </row>
    <row r="5" spans="1:10" s="16" customFormat="1" ht="68.25" customHeight="1">
      <c r="A5" s="11">
        <v>2</v>
      </c>
      <c r="B5" s="18" t="s">
        <v>447</v>
      </c>
      <c r="C5" s="69" t="s">
        <v>448</v>
      </c>
      <c r="D5" s="13" t="s">
        <v>120</v>
      </c>
      <c r="E5" s="15" t="s">
        <v>443</v>
      </c>
      <c r="F5" s="15" t="str">
        <f aca="true" t="shared" si="0" ref="F5:F68">E5&amp;CHAR(10)&amp;D5</f>
        <v>Professor
Ken Satoh</v>
      </c>
      <c r="G5" s="18" t="s">
        <v>444</v>
      </c>
      <c r="H5" s="56">
        <v>2</v>
      </c>
      <c r="I5" s="22" t="s">
        <v>445</v>
      </c>
      <c r="J5" s="70" t="s">
        <v>449</v>
      </c>
    </row>
    <row r="6" spans="1:10" s="16" customFormat="1" ht="72.75" customHeight="1">
      <c r="A6" s="11">
        <v>3</v>
      </c>
      <c r="B6" s="18" t="s">
        <v>450</v>
      </c>
      <c r="C6" s="69" t="s">
        <v>451</v>
      </c>
      <c r="D6" s="13" t="s">
        <v>452</v>
      </c>
      <c r="E6" s="15" t="s">
        <v>453</v>
      </c>
      <c r="F6" s="15" t="str">
        <f t="shared" si="0"/>
        <v>Professor
Ken Satoh</v>
      </c>
      <c r="G6" s="18" t="s">
        <v>454</v>
      </c>
      <c r="H6" s="56">
        <v>2</v>
      </c>
      <c r="I6" s="22" t="s">
        <v>455</v>
      </c>
      <c r="J6" s="70" t="s">
        <v>456</v>
      </c>
    </row>
    <row r="7" spans="1:10" s="17" customFormat="1" ht="65.25" customHeight="1">
      <c r="A7" s="11">
        <v>4</v>
      </c>
      <c r="B7" s="18" t="s">
        <v>457</v>
      </c>
      <c r="C7" s="69" t="s">
        <v>458</v>
      </c>
      <c r="D7" s="13" t="s">
        <v>409</v>
      </c>
      <c r="E7" s="15" t="s">
        <v>443</v>
      </c>
      <c r="F7" s="15" t="str">
        <f t="shared" si="0"/>
        <v>Professor
Makoto Tatsuta</v>
      </c>
      <c r="G7" s="15" t="s">
        <v>459</v>
      </c>
      <c r="H7" s="56">
        <v>1</v>
      </c>
      <c r="I7" s="29" t="s">
        <v>126</v>
      </c>
      <c r="J7" s="71" t="s">
        <v>410</v>
      </c>
    </row>
    <row r="8" spans="1:10" s="17" customFormat="1" ht="65.25" customHeight="1">
      <c r="A8" s="11">
        <v>5</v>
      </c>
      <c r="B8" s="18" t="s">
        <v>460</v>
      </c>
      <c r="C8" s="69" t="s">
        <v>461</v>
      </c>
      <c r="D8" s="13" t="s">
        <v>462</v>
      </c>
      <c r="E8" s="15" t="s">
        <v>463</v>
      </c>
      <c r="F8" s="15" t="str">
        <f t="shared" si="0"/>
        <v>Assistant Professor
Ryota Kobayashi</v>
      </c>
      <c r="G8" s="15" t="s">
        <v>464</v>
      </c>
      <c r="H8" s="56" t="s">
        <v>465</v>
      </c>
      <c r="I8" s="22" t="s">
        <v>466</v>
      </c>
      <c r="J8" s="70" t="s">
        <v>467</v>
      </c>
    </row>
    <row r="9" spans="1:10" s="17" customFormat="1" ht="65.25" customHeight="1">
      <c r="A9" s="11">
        <v>6</v>
      </c>
      <c r="B9" s="18" t="s">
        <v>468</v>
      </c>
      <c r="C9" s="70" t="s">
        <v>469</v>
      </c>
      <c r="D9" s="13" t="s">
        <v>470</v>
      </c>
      <c r="E9" s="15" t="s">
        <v>471</v>
      </c>
      <c r="F9" s="15" t="str">
        <f t="shared" si="0"/>
        <v>Professor
Hideaki Takeda</v>
      </c>
      <c r="G9" s="15" t="s">
        <v>472</v>
      </c>
      <c r="H9" s="51">
        <v>3</v>
      </c>
      <c r="I9" s="72" t="s">
        <v>473</v>
      </c>
      <c r="J9" s="73"/>
    </row>
    <row r="10" spans="1:10" s="17" customFormat="1" ht="65.25" customHeight="1">
      <c r="A10" s="11">
        <v>7</v>
      </c>
      <c r="B10" s="18" t="s">
        <v>474</v>
      </c>
      <c r="C10" s="69" t="s">
        <v>475</v>
      </c>
      <c r="D10" s="13" t="s">
        <v>476</v>
      </c>
      <c r="E10" s="15" t="s">
        <v>453</v>
      </c>
      <c r="F10" s="15" t="str">
        <f t="shared" si="0"/>
        <v>Professor
Hideaki Takeda</v>
      </c>
      <c r="G10" s="15" t="s">
        <v>477</v>
      </c>
      <c r="H10" s="74"/>
      <c r="I10" s="72" t="s">
        <v>473</v>
      </c>
      <c r="J10" s="71"/>
    </row>
    <row r="11" spans="1:10" s="17" customFormat="1" ht="65.25" customHeight="1">
      <c r="A11" s="11">
        <v>8</v>
      </c>
      <c r="B11" s="19" t="s">
        <v>474</v>
      </c>
      <c r="C11" s="14" t="s">
        <v>478</v>
      </c>
      <c r="D11" s="13" t="s">
        <v>476</v>
      </c>
      <c r="E11" s="15" t="s">
        <v>453</v>
      </c>
      <c r="F11" s="15" t="str">
        <f t="shared" si="0"/>
        <v>Professor
Hideaki Takeda</v>
      </c>
      <c r="G11" s="15" t="s">
        <v>477</v>
      </c>
      <c r="H11" s="38"/>
      <c r="I11" s="72" t="s">
        <v>473</v>
      </c>
      <c r="J11" s="71"/>
    </row>
    <row r="12" spans="1:10" s="78" customFormat="1" ht="65.25" customHeight="1">
      <c r="A12" s="11">
        <v>9</v>
      </c>
      <c r="B12" s="75" t="s">
        <v>479</v>
      </c>
      <c r="C12" s="76" t="s">
        <v>480</v>
      </c>
      <c r="D12" s="13" t="s">
        <v>481</v>
      </c>
      <c r="E12" s="19" t="s">
        <v>482</v>
      </c>
      <c r="F12" s="15" t="str">
        <f t="shared" si="0"/>
        <v>Professor
Katsumi Inoue</v>
      </c>
      <c r="G12" s="15" t="s">
        <v>464</v>
      </c>
      <c r="H12" s="51">
        <v>3</v>
      </c>
      <c r="I12" s="19" t="s">
        <v>483</v>
      </c>
      <c r="J12" s="77" t="s">
        <v>484</v>
      </c>
    </row>
    <row r="13" spans="1:10" s="39" customFormat="1" ht="71.25" customHeight="1">
      <c r="A13" s="11">
        <v>10</v>
      </c>
      <c r="B13" s="28" t="s">
        <v>485</v>
      </c>
      <c r="C13" s="49" t="s">
        <v>486</v>
      </c>
      <c r="D13" s="13" t="s">
        <v>487</v>
      </c>
      <c r="E13" s="19" t="s">
        <v>488</v>
      </c>
      <c r="F13" s="15" t="str">
        <f t="shared" si="0"/>
        <v>Professor
Katsumi Inoue</v>
      </c>
      <c r="G13" s="15" t="s">
        <v>489</v>
      </c>
      <c r="H13" s="74"/>
      <c r="I13" s="19" t="s">
        <v>490</v>
      </c>
      <c r="J13" s="77" t="s">
        <v>491</v>
      </c>
    </row>
    <row r="14" spans="1:10" s="39" customFormat="1" ht="89.25" customHeight="1">
      <c r="A14" s="11">
        <v>11</v>
      </c>
      <c r="B14" s="28" t="s">
        <v>492</v>
      </c>
      <c r="C14" s="49" t="s">
        <v>493</v>
      </c>
      <c r="D14" s="13" t="s">
        <v>481</v>
      </c>
      <c r="E14" s="19" t="s">
        <v>482</v>
      </c>
      <c r="F14" s="15" t="str">
        <f t="shared" si="0"/>
        <v>Professor
Katsumi Inoue</v>
      </c>
      <c r="G14" s="15" t="s">
        <v>464</v>
      </c>
      <c r="H14" s="74"/>
      <c r="I14" s="19" t="s">
        <v>483</v>
      </c>
      <c r="J14" s="77" t="s">
        <v>494</v>
      </c>
    </row>
    <row r="15" spans="1:10" s="16" customFormat="1" ht="78.75" customHeight="1">
      <c r="A15" s="11">
        <v>12</v>
      </c>
      <c r="B15" s="28" t="s">
        <v>495</v>
      </c>
      <c r="C15" s="49" t="s">
        <v>496</v>
      </c>
      <c r="D15" s="13" t="s">
        <v>481</v>
      </c>
      <c r="E15" s="19" t="s">
        <v>482</v>
      </c>
      <c r="F15" s="15" t="str">
        <f t="shared" si="0"/>
        <v>Professor
Katsumi Inoue</v>
      </c>
      <c r="G15" s="15" t="s">
        <v>464</v>
      </c>
      <c r="H15" s="38"/>
      <c r="I15" s="19" t="s">
        <v>483</v>
      </c>
      <c r="J15" s="77" t="s">
        <v>497</v>
      </c>
    </row>
    <row r="16" spans="1:10" s="16" customFormat="1" ht="64.5" customHeight="1">
      <c r="A16" s="11">
        <v>13</v>
      </c>
      <c r="B16" s="22" t="s">
        <v>498</v>
      </c>
      <c r="C16" s="70" t="s">
        <v>499</v>
      </c>
      <c r="D16" s="13" t="s">
        <v>500</v>
      </c>
      <c r="E16" s="15" t="s">
        <v>482</v>
      </c>
      <c r="F16" s="15" t="str">
        <f t="shared" si="0"/>
        <v>Professor
Ken Hayami</v>
      </c>
      <c r="G16" s="79" t="s">
        <v>501</v>
      </c>
      <c r="H16" s="56">
        <v>1</v>
      </c>
      <c r="I16" s="19" t="s">
        <v>502</v>
      </c>
      <c r="J16" s="70" t="s">
        <v>503</v>
      </c>
    </row>
    <row r="17" spans="1:10" s="17" customFormat="1" ht="72.75" customHeight="1">
      <c r="A17" s="11">
        <v>14</v>
      </c>
      <c r="B17" s="22" t="s">
        <v>504</v>
      </c>
      <c r="C17" s="80" t="s">
        <v>505</v>
      </c>
      <c r="D17" s="107" t="s">
        <v>411</v>
      </c>
      <c r="E17" s="15" t="s">
        <v>488</v>
      </c>
      <c r="F17" s="15" t="str">
        <f t="shared" si="0"/>
        <v>Professor
Ken Hayami</v>
      </c>
      <c r="G17" s="79" t="s">
        <v>489</v>
      </c>
      <c r="H17" s="56">
        <v>1</v>
      </c>
      <c r="I17" s="29" t="s">
        <v>502</v>
      </c>
      <c r="J17" s="70" t="s">
        <v>506</v>
      </c>
    </row>
    <row r="18" spans="1:10" s="78" customFormat="1" ht="82.5" customHeight="1">
      <c r="A18" s="11">
        <v>15</v>
      </c>
      <c r="B18" s="30" t="s">
        <v>507</v>
      </c>
      <c r="C18" s="69" t="s">
        <v>508</v>
      </c>
      <c r="D18" s="13" t="s">
        <v>509</v>
      </c>
      <c r="E18" s="15" t="s">
        <v>510</v>
      </c>
      <c r="F18" s="15" t="str">
        <f t="shared" si="0"/>
        <v>Associate Professor
Ryutaro Ichise</v>
      </c>
      <c r="G18" s="15" t="s">
        <v>489</v>
      </c>
      <c r="H18" s="51">
        <v>3</v>
      </c>
      <c r="I18" s="29" t="s">
        <v>511</v>
      </c>
      <c r="J18" s="80"/>
    </row>
    <row r="19" spans="1:10" s="17" customFormat="1" ht="87" customHeight="1">
      <c r="A19" s="11">
        <v>16</v>
      </c>
      <c r="B19" s="30" t="s">
        <v>507</v>
      </c>
      <c r="C19" s="69" t="s">
        <v>512</v>
      </c>
      <c r="D19" s="13" t="s">
        <v>509</v>
      </c>
      <c r="E19" s="15" t="s">
        <v>510</v>
      </c>
      <c r="F19" s="15" t="str">
        <f t="shared" si="0"/>
        <v>Associate Professor
Ryutaro Ichise</v>
      </c>
      <c r="G19" s="15" t="s">
        <v>513</v>
      </c>
      <c r="H19" s="81"/>
      <c r="I19" s="29" t="s">
        <v>511</v>
      </c>
      <c r="J19" s="80"/>
    </row>
    <row r="20" spans="1:10" s="17" customFormat="1" ht="87" customHeight="1">
      <c r="A20" s="11">
        <v>17</v>
      </c>
      <c r="B20" s="22" t="s">
        <v>514</v>
      </c>
      <c r="C20" s="69" t="s">
        <v>515</v>
      </c>
      <c r="D20" s="13" t="s">
        <v>516</v>
      </c>
      <c r="E20" s="15" t="s">
        <v>482</v>
      </c>
      <c r="F20" s="15" t="str">
        <f t="shared" si="0"/>
        <v>Professor
Kae Nemoto</v>
      </c>
      <c r="G20" s="15" t="s">
        <v>517</v>
      </c>
      <c r="H20" s="55">
        <v>2</v>
      </c>
      <c r="I20" s="19" t="s">
        <v>518</v>
      </c>
      <c r="J20" s="80"/>
    </row>
    <row r="21" spans="1:10" s="78" customFormat="1" ht="76.5" customHeight="1">
      <c r="A21" s="11">
        <v>18</v>
      </c>
      <c r="B21" s="22" t="s">
        <v>514</v>
      </c>
      <c r="C21" s="69" t="s">
        <v>519</v>
      </c>
      <c r="D21" s="13" t="s">
        <v>520</v>
      </c>
      <c r="E21" s="18" t="s">
        <v>121</v>
      </c>
      <c r="F21" s="15" t="str">
        <f t="shared" si="0"/>
        <v>Professor
Kae Nemoto</v>
      </c>
      <c r="G21" s="15" t="s">
        <v>513</v>
      </c>
      <c r="H21" s="54"/>
      <c r="I21" s="19" t="s">
        <v>518</v>
      </c>
      <c r="J21" s="80"/>
    </row>
    <row r="22" spans="1:10" s="17" customFormat="1" ht="88.5" customHeight="1">
      <c r="A22" s="11">
        <v>19</v>
      </c>
      <c r="B22" s="22" t="s">
        <v>521</v>
      </c>
      <c r="C22" s="70" t="s">
        <v>522</v>
      </c>
      <c r="D22" s="21" t="s">
        <v>523</v>
      </c>
      <c r="E22" s="18" t="s">
        <v>121</v>
      </c>
      <c r="F22" s="15" t="str">
        <f t="shared" si="0"/>
        <v>Professor
Kae Nemoto</v>
      </c>
      <c r="G22" s="15" t="s">
        <v>524</v>
      </c>
      <c r="H22" s="38">
        <v>1</v>
      </c>
      <c r="I22" s="13" t="s">
        <v>518</v>
      </c>
      <c r="J22" s="80"/>
    </row>
    <row r="23" spans="1:10" s="17" customFormat="1" ht="69.75" customHeight="1">
      <c r="A23" s="11">
        <v>20</v>
      </c>
      <c r="B23" s="22" t="s">
        <v>525</v>
      </c>
      <c r="C23" s="69" t="s">
        <v>526</v>
      </c>
      <c r="D23" s="13" t="s">
        <v>527</v>
      </c>
      <c r="E23" s="15" t="s">
        <v>510</v>
      </c>
      <c r="F23" s="15" t="str">
        <f t="shared" si="0"/>
        <v>Associate Professor
Nobutaka Ono</v>
      </c>
      <c r="G23" s="15" t="s">
        <v>489</v>
      </c>
      <c r="H23" s="51" t="s">
        <v>528</v>
      </c>
      <c r="I23" s="19" t="s">
        <v>502</v>
      </c>
      <c r="J23" s="70" t="s">
        <v>529</v>
      </c>
    </row>
    <row r="24" spans="1:10" s="17" customFormat="1" ht="69.75" customHeight="1">
      <c r="A24" s="11">
        <v>21</v>
      </c>
      <c r="B24" s="22" t="s">
        <v>525</v>
      </c>
      <c r="C24" s="82" t="s">
        <v>530</v>
      </c>
      <c r="D24" s="13" t="s">
        <v>527</v>
      </c>
      <c r="E24" s="15" t="s">
        <v>510</v>
      </c>
      <c r="F24" s="15" t="str">
        <f t="shared" si="0"/>
        <v>Associate Professor
Nobutaka Ono</v>
      </c>
      <c r="G24" s="15" t="s">
        <v>531</v>
      </c>
      <c r="H24" s="53"/>
      <c r="I24" s="19" t="s">
        <v>502</v>
      </c>
      <c r="J24" s="70" t="s">
        <v>529</v>
      </c>
    </row>
    <row r="25" spans="1:10" s="17" customFormat="1" ht="73.5" customHeight="1">
      <c r="A25" s="11">
        <v>22</v>
      </c>
      <c r="B25" s="22" t="s">
        <v>525</v>
      </c>
      <c r="C25" s="69" t="s">
        <v>532</v>
      </c>
      <c r="D25" s="19" t="s">
        <v>527</v>
      </c>
      <c r="E25" s="15" t="s">
        <v>510</v>
      </c>
      <c r="F25" s="15" t="str">
        <f t="shared" si="0"/>
        <v>Associate Professor
Nobutaka Ono</v>
      </c>
      <c r="G25" s="15" t="s">
        <v>489</v>
      </c>
      <c r="H25" s="53"/>
      <c r="I25" s="19" t="s">
        <v>502</v>
      </c>
      <c r="J25" s="70" t="s">
        <v>529</v>
      </c>
    </row>
    <row r="26" spans="1:10" s="17" customFormat="1" ht="72.75" customHeight="1">
      <c r="A26" s="11">
        <v>23</v>
      </c>
      <c r="B26" s="22" t="s">
        <v>525</v>
      </c>
      <c r="C26" s="69" t="s">
        <v>533</v>
      </c>
      <c r="D26" s="19" t="s">
        <v>527</v>
      </c>
      <c r="E26" s="15" t="s">
        <v>510</v>
      </c>
      <c r="F26" s="15" t="str">
        <f t="shared" si="0"/>
        <v>Associate Professor
Nobutaka Ono</v>
      </c>
      <c r="G26" s="15" t="s">
        <v>489</v>
      </c>
      <c r="H26" s="54"/>
      <c r="I26" s="19" t="s">
        <v>502</v>
      </c>
      <c r="J26" s="70" t="s">
        <v>529</v>
      </c>
    </row>
    <row r="27" spans="1:10" s="16" customFormat="1" ht="61.5" customHeight="1">
      <c r="A27" s="20">
        <v>24</v>
      </c>
      <c r="B27" s="18" t="s">
        <v>534</v>
      </c>
      <c r="C27" s="70" t="s">
        <v>535</v>
      </c>
      <c r="D27" s="21" t="s">
        <v>536</v>
      </c>
      <c r="E27" s="18" t="s">
        <v>471</v>
      </c>
      <c r="F27" s="15" t="str">
        <f t="shared" si="0"/>
        <v>Professor
Shin Nakajima</v>
      </c>
      <c r="G27" s="15" t="s">
        <v>489</v>
      </c>
      <c r="H27" s="51" t="s">
        <v>537</v>
      </c>
      <c r="I27" s="22" t="s">
        <v>538</v>
      </c>
      <c r="J27" s="83" t="s">
        <v>539</v>
      </c>
    </row>
    <row r="28" spans="1:10" s="16" customFormat="1" ht="60" customHeight="1">
      <c r="A28" s="20">
        <v>25</v>
      </c>
      <c r="B28" s="18" t="s">
        <v>534</v>
      </c>
      <c r="C28" s="70" t="s">
        <v>540</v>
      </c>
      <c r="D28" s="21" t="s">
        <v>541</v>
      </c>
      <c r="E28" s="18" t="s">
        <v>453</v>
      </c>
      <c r="F28" s="15" t="str">
        <f t="shared" si="0"/>
        <v>Professor
Shin Nakajima</v>
      </c>
      <c r="G28" s="15" t="s">
        <v>464</v>
      </c>
      <c r="H28" s="84"/>
      <c r="I28" s="22" t="s">
        <v>542</v>
      </c>
      <c r="J28" s="85"/>
    </row>
    <row r="29" spans="1:10" s="16" customFormat="1" ht="64.5" customHeight="1">
      <c r="A29" s="20">
        <v>26</v>
      </c>
      <c r="B29" s="18" t="s">
        <v>543</v>
      </c>
      <c r="C29" s="70" t="s">
        <v>544</v>
      </c>
      <c r="D29" s="21" t="s">
        <v>541</v>
      </c>
      <c r="E29" s="18" t="s">
        <v>453</v>
      </c>
      <c r="F29" s="15" t="str">
        <f t="shared" si="0"/>
        <v>Professor
Shin Nakajima</v>
      </c>
      <c r="G29" s="15" t="s">
        <v>464</v>
      </c>
      <c r="H29" s="86"/>
      <c r="I29" s="22" t="s">
        <v>542</v>
      </c>
      <c r="J29" s="87"/>
    </row>
    <row r="30" spans="1:10" s="42" customFormat="1" ht="78" customHeight="1">
      <c r="A30" s="20">
        <v>27</v>
      </c>
      <c r="B30" s="18" t="s">
        <v>545</v>
      </c>
      <c r="C30" s="70" t="s">
        <v>546</v>
      </c>
      <c r="D30" s="43" t="s">
        <v>122</v>
      </c>
      <c r="E30" s="40" t="s">
        <v>453</v>
      </c>
      <c r="F30" s="15" t="str">
        <f t="shared" si="0"/>
        <v>Professor
Zhenjiang Hu</v>
      </c>
      <c r="G30" s="41" t="s">
        <v>464</v>
      </c>
      <c r="H30" s="88">
        <v>4</v>
      </c>
      <c r="I30" s="44" t="s">
        <v>547</v>
      </c>
      <c r="J30" s="70" t="s">
        <v>548</v>
      </c>
    </row>
    <row r="31" spans="1:10" s="42" customFormat="1" ht="74.25" customHeight="1">
      <c r="A31" s="20">
        <v>28</v>
      </c>
      <c r="B31" s="18" t="s">
        <v>549</v>
      </c>
      <c r="C31" s="69" t="s">
        <v>550</v>
      </c>
      <c r="D31" s="43" t="s">
        <v>122</v>
      </c>
      <c r="E31" s="40" t="s">
        <v>551</v>
      </c>
      <c r="F31" s="15" t="str">
        <f t="shared" si="0"/>
        <v>Professor
Zhenjiang Hu</v>
      </c>
      <c r="G31" s="41" t="s">
        <v>552</v>
      </c>
      <c r="H31" s="57"/>
      <c r="I31" s="44" t="s">
        <v>553</v>
      </c>
      <c r="J31" s="70" t="s">
        <v>554</v>
      </c>
    </row>
    <row r="32" spans="1:10" s="42" customFormat="1" ht="92.25" customHeight="1">
      <c r="A32" s="20">
        <v>29</v>
      </c>
      <c r="B32" s="18" t="s">
        <v>555</v>
      </c>
      <c r="C32" s="70" t="s">
        <v>556</v>
      </c>
      <c r="D32" s="43" t="s">
        <v>557</v>
      </c>
      <c r="E32" s="40" t="s">
        <v>551</v>
      </c>
      <c r="F32" s="15" t="str">
        <f t="shared" si="0"/>
        <v>Professor
Zhenjiang Hu</v>
      </c>
      <c r="G32" s="41" t="s">
        <v>552</v>
      </c>
      <c r="H32" s="58"/>
      <c r="I32" s="44" t="s">
        <v>553</v>
      </c>
      <c r="J32" s="70" t="s">
        <v>558</v>
      </c>
    </row>
    <row r="33" spans="1:10" s="78" customFormat="1" ht="80.25" customHeight="1">
      <c r="A33" s="20">
        <v>30</v>
      </c>
      <c r="B33" s="89" t="s">
        <v>559</v>
      </c>
      <c r="C33" s="69" t="s">
        <v>560</v>
      </c>
      <c r="D33" s="21" t="s">
        <v>561</v>
      </c>
      <c r="E33" s="18" t="s">
        <v>551</v>
      </c>
      <c r="F33" s="15" t="str">
        <f t="shared" si="0"/>
        <v>Professor
Yusheng Ji</v>
      </c>
      <c r="G33" s="15" t="s">
        <v>552</v>
      </c>
      <c r="H33" s="90">
        <v>1</v>
      </c>
      <c r="I33" s="22" t="s">
        <v>562</v>
      </c>
      <c r="J33" s="77" t="s">
        <v>563</v>
      </c>
    </row>
    <row r="34" spans="1:10" s="17" customFormat="1" ht="81" customHeight="1">
      <c r="A34" s="20">
        <v>31</v>
      </c>
      <c r="B34" s="89" t="s">
        <v>559</v>
      </c>
      <c r="C34" s="69" t="s">
        <v>564</v>
      </c>
      <c r="D34" s="21" t="s">
        <v>565</v>
      </c>
      <c r="E34" s="18" t="s">
        <v>453</v>
      </c>
      <c r="F34" s="15" t="str">
        <f t="shared" si="0"/>
        <v>Professor
Yusheng Ji</v>
      </c>
      <c r="G34" s="15" t="s">
        <v>464</v>
      </c>
      <c r="H34" s="90">
        <v>1</v>
      </c>
      <c r="I34" s="22" t="s">
        <v>566</v>
      </c>
      <c r="J34" s="77" t="s">
        <v>567</v>
      </c>
    </row>
    <row r="35" spans="1:10" s="17" customFormat="1" ht="78" customHeight="1">
      <c r="A35" s="20">
        <v>32</v>
      </c>
      <c r="B35" s="89" t="s">
        <v>568</v>
      </c>
      <c r="C35" s="69" t="s">
        <v>569</v>
      </c>
      <c r="D35" s="21" t="s">
        <v>565</v>
      </c>
      <c r="E35" s="18" t="s">
        <v>453</v>
      </c>
      <c r="F35" s="15" t="str">
        <f t="shared" si="0"/>
        <v>Professor
Yusheng Ji</v>
      </c>
      <c r="G35" s="15" t="s">
        <v>464</v>
      </c>
      <c r="H35" s="90">
        <v>1</v>
      </c>
      <c r="I35" s="22" t="s">
        <v>566</v>
      </c>
      <c r="J35" s="77" t="s">
        <v>567</v>
      </c>
    </row>
    <row r="36" spans="1:10" s="17" customFormat="1" ht="64.5" customHeight="1">
      <c r="A36" s="20">
        <v>33</v>
      </c>
      <c r="B36" s="89" t="s">
        <v>570</v>
      </c>
      <c r="C36" s="69" t="s">
        <v>571</v>
      </c>
      <c r="D36" s="21" t="s">
        <v>565</v>
      </c>
      <c r="E36" s="18" t="s">
        <v>453</v>
      </c>
      <c r="F36" s="15" t="str">
        <f t="shared" si="0"/>
        <v>Professor
Yusheng Ji</v>
      </c>
      <c r="G36" s="15" t="s">
        <v>464</v>
      </c>
      <c r="H36" s="90">
        <v>1</v>
      </c>
      <c r="I36" s="22" t="s">
        <v>566</v>
      </c>
      <c r="J36" s="70" t="s">
        <v>572</v>
      </c>
    </row>
    <row r="37" spans="1:10" s="17" customFormat="1" ht="84" customHeight="1">
      <c r="A37" s="20">
        <v>34</v>
      </c>
      <c r="B37" s="89" t="s">
        <v>573</v>
      </c>
      <c r="C37" s="49" t="s">
        <v>574</v>
      </c>
      <c r="D37" s="21" t="s">
        <v>565</v>
      </c>
      <c r="E37" s="18" t="s">
        <v>453</v>
      </c>
      <c r="F37" s="15" t="str">
        <f t="shared" si="0"/>
        <v>Professor
Yusheng Ji</v>
      </c>
      <c r="G37" s="15" t="s">
        <v>464</v>
      </c>
      <c r="H37" s="90">
        <v>1</v>
      </c>
      <c r="I37" s="22" t="s">
        <v>566</v>
      </c>
      <c r="J37" s="70"/>
    </row>
    <row r="38" spans="1:10" s="17" customFormat="1" ht="84" customHeight="1">
      <c r="A38" s="20">
        <v>35</v>
      </c>
      <c r="B38" s="22" t="s">
        <v>575</v>
      </c>
      <c r="C38" s="12" t="s">
        <v>576</v>
      </c>
      <c r="D38" s="13" t="s">
        <v>577</v>
      </c>
      <c r="E38" s="15" t="s">
        <v>121</v>
      </c>
      <c r="F38" s="15" t="str">
        <f t="shared" si="0"/>
        <v>Professor
Tomohiro Yoneda</v>
      </c>
      <c r="G38" s="15" t="s">
        <v>464</v>
      </c>
      <c r="H38" s="56">
        <v>1</v>
      </c>
      <c r="I38" s="19" t="s">
        <v>578</v>
      </c>
      <c r="J38" s="70"/>
    </row>
    <row r="39" spans="1:10" s="78" customFormat="1" ht="84" customHeight="1">
      <c r="A39" s="20">
        <v>36</v>
      </c>
      <c r="B39" s="47" t="s">
        <v>579</v>
      </c>
      <c r="C39" s="69" t="s">
        <v>580</v>
      </c>
      <c r="D39" s="91" t="s">
        <v>581</v>
      </c>
      <c r="E39" s="48" t="s">
        <v>582</v>
      </c>
      <c r="F39" s="15" t="str">
        <f t="shared" si="0"/>
        <v>Associate Professor
Kenji Tei</v>
      </c>
      <c r="G39" s="48" t="s">
        <v>583</v>
      </c>
      <c r="H39" s="92">
        <v>3</v>
      </c>
      <c r="I39" s="47" t="s">
        <v>584</v>
      </c>
      <c r="J39" s="70" t="s">
        <v>585</v>
      </c>
    </row>
    <row r="40" spans="1:10" s="17" customFormat="1" ht="84" customHeight="1">
      <c r="A40" s="20">
        <v>37</v>
      </c>
      <c r="B40" s="47" t="s">
        <v>586</v>
      </c>
      <c r="C40" s="69" t="s">
        <v>587</v>
      </c>
      <c r="D40" s="91" t="s">
        <v>588</v>
      </c>
      <c r="E40" s="48" t="s">
        <v>589</v>
      </c>
      <c r="F40" s="15" t="str">
        <f t="shared" si="0"/>
        <v>Associate professor
Kensuke Fukuda</v>
      </c>
      <c r="G40" s="48" t="s">
        <v>583</v>
      </c>
      <c r="H40" s="93" t="s">
        <v>590</v>
      </c>
      <c r="I40" s="47" t="s">
        <v>591</v>
      </c>
      <c r="J40" s="70" t="s">
        <v>592</v>
      </c>
    </row>
    <row r="41" spans="1:10" s="17" customFormat="1" ht="84" customHeight="1">
      <c r="A41" s="20">
        <v>38</v>
      </c>
      <c r="B41" s="47" t="s">
        <v>586</v>
      </c>
      <c r="C41" s="69" t="s">
        <v>593</v>
      </c>
      <c r="D41" s="91" t="s">
        <v>588</v>
      </c>
      <c r="E41" s="48" t="s">
        <v>589</v>
      </c>
      <c r="F41" s="15" t="str">
        <f t="shared" si="0"/>
        <v>Associate professor
Kensuke Fukuda</v>
      </c>
      <c r="G41" s="48" t="s">
        <v>594</v>
      </c>
      <c r="H41" s="94" t="s">
        <v>590</v>
      </c>
      <c r="I41" s="47" t="s">
        <v>591</v>
      </c>
      <c r="J41" s="70" t="s">
        <v>595</v>
      </c>
    </row>
    <row r="42" spans="1:10" s="17" customFormat="1" ht="84" customHeight="1">
      <c r="A42" s="20">
        <v>39</v>
      </c>
      <c r="B42" s="47" t="s">
        <v>586</v>
      </c>
      <c r="C42" s="69" t="s">
        <v>596</v>
      </c>
      <c r="D42" s="91" t="s">
        <v>588</v>
      </c>
      <c r="E42" s="48" t="s">
        <v>589</v>
      </c>
      <c r="F42" s="15" t="str">
        <f t="shared" si="0"/>
        <v>Associate professor
Kensuke Fukuda</v>
      </c>
      <c r="G42" s="95" t="s">
        <v>583</v>
      </c>
      <c r="H42" s="94" t="s">
        <v>590</v>
      </c>
      <c r="I42" s="47" t="s">
        <v>591</v>
      </c>
      <c r="J42" s="70" t="s">
        <v>597</v>
      </c>
    </row>
    <row r="43" spans="1:10" s="17" customFormat="1" ht="84" customHeight="1">
      <c r="A43" s="20">
        <v>40</v>
      </c>
      <c r="B43" s="30" t="s">
        <v>598</v>
      </c>
      <c r="C43" s="69" t="s">
        <v>599</v>
      </c>
      <c r="D43" s="21" t="s">
        <v>600</v>
      </c>
      <c r="E43" s="18" t="s">
        <v>601</v>
      </c>
      <c r="F43" s="15" t="str">
        <f t="shared" si="0"/>
        <v>Assistant professor
Soichiro Hidaka</v>
      </c>
      <c r="G43" s="50" t="s">
        <v>602</v>
      </c>
      <c r="H43" s="56">
        <v>2</v>
      </c>
      <c r="I43" s="22" t="s">
        <v>603</v>
      </c>
      <c r="J43" s="70"/>
    </row>
    <row r="44" spans="1:10" s="17" customFormat="1" ht="84" customHeight="1">
      <c r="A44" s="20">
        <v>41</v>
      </c>
      <c r="B44" s="22" t="s">
        <v>604</v>
      </c>
      <c r="C44" s="96" t="s">
        <v>605</v>
      </c>
      <c r="D44" s="21" t="s">
        <v>606</v>
      </c>
      <c r="E44" s="97" t="s">
        <v>607</v>
      </c>
      <c r="F44" s="15" t="str">
        <f t="shared" si="0"/>
        <v>Assistant Professor
Kazunori Sakamoto</v>
      </c>
      <c r="G44" s="50" t="s">
        <v>583</v>
      </c>
      <c r="H44" s="56">
        <v>2</v>
      </c>
      <c r="I44" s="22" t="s">
        <v>608</v>
      </c>
      <c r="J44" s="70" t="s">
        <v>609</v>
      </c>
    </row>
    <row r="45" spans="1:10" s="17" customFormat="1" ht="84" customHeight="1">
      <c r="A45" s="20">
        <v>42</v>
      </c>
      <c r="B45" s="22" t="s">
        <v>610</v>
      </c>
      <c r="C45" s="98" t="s">
        <v>611</v>
      </c>
      <c r="D45" s="21" t="s">
        <v>612</v>
      </c>
      <c r="E45" s="97" t="s">
        <v>607</v>
      </c>
      <c r="F45" s="15" t="str">
        <f t="shared" si="0"/>
        <v>Assistant Professor
Kazunori Sakamoto</v>
      </c>
      <c r="G45" s="50" t="s">
        <v>583</v>
      </c>
      <c r="H45" s="56">
        <v>2</v>
      </c>
      <c r="I45" s="22" t="s">
        <v>608</v>
      </c>
      <c r="J45" s="70" t="s">
        <v>609</v>
      </c>
    </row>
    <row r="46" spans="1:10" s="17" customFormat="1" ht="150" customHeight="1">
      <c r="A46" s="20">
        <v>43</v>
      </c>
      <c r="B46" s="22" t="s">
        <v>613</v>
      </c>
      <c r="C46" s="99" t="s">
        <v>614</v>
      </c>
      <c r="D46" s="21" t="s">
        <v>615</v>
      </c>
      <c r="E46" s="18" t="s">
        <v>453</v>
      </c>
      <c r="F46" s="15" t="str">
        <f t="shared" si="0"/>
        <v>Professor
Akihiro Sugimoto</v>
      </c>
      <c r="G46" s="18" t="s">
        <v>616</v>
      </c>
      <c r="H46" s="56">
        <v>4</v>
      </c>
      <c r="I46" s="22" t="s">
        <v>617</v>
      </c>
      <c r="J46" s="70" t="s">
        <v>618</v>
      </c>
    </row>
    <row r="47" spans="1:10" s="17" customFormat="1" ht="134.25" customHeight="1">
      <c r="A47" s="20">
        <v>44</v>
      </c>
      <c r="B47" s="22" t="s">
        <v>619</v>
      </c>
      <c r="C47" s="69" t="s">
        <v>620</v>
      </c>
      <c r="D47" s="21" t="s">
        <v>615</v>
      </c>
      <c r="E47" s="18" t="s">
        <v>453</v>
      </c>
      <c r="F47" s="15" t="str">
        <f t="shared" si="0"/>
        <v>Professor
Akihiro Sugimoto</v>
      </c>
      <c r="G47" s="18" t="s">
        <v>616</v>
      </c>
      <c r="H47" s="56">
        <v>1</v>
      </c>
      <c r="I47" s="22" t="s">
        <v>621</v>
      </c>
      <c r="J47" s="70" t="s">
        <v>622</v>
      </c>
    </row>
    <row r="48" spans="1:10" s="39" customFormat="1" ht="72" customHeight="1">
      <c r="A48" s="20">
        <v>45</v>
      </c>
      <c r="B48" s="18" t="s">
        <v>623</v>
      </c>
      <c r="C48" s="69" t="s">
        <v>624</v>
      </c>
      <c r="D48" s="21" t="s">
        <v>625</v>
      </c>
      <c r="E48" s="18" t="s">
        <v>453</v>
      </c>
      <c r="F48" s="15" t="str">
        <f t="shared" si="0"/>
        <v>Professor
Atsuhiro Takasu</v>
      </c>
      <c r="G48" s="22" t="s">
        <v>616</v>
      </c>
      <c r="H48" s="100">
        <v>3</v>
      </c>
      <c r="I48" s="52" t="s">
        <v>626</v>
      </c>
      <c r="J48" s="70"/>
    </row>
    <row r="49" spans="1:10" s="39" customFormat="1" ht="72" customHeight="1">
      <c r="A49" s="20">
        <v>46</v>
      </c>
      <c r="B49" s="18" t="s">
        <v>627</v>
      </c>
      <c r="C49" s="69" t="s">
        <v>628</v>
      </c>
      <c r="D49" s="21" t="s">
        <v>625</v>
      </c>
      <c r="E49" s="18" t="s">
        <v>453</v>
      </c>
      <c r="F49" s="15" t="str">
        <f t="shared" si="0"/>
        <v>Professor
Atsuhiro Takasu</v>
      </c>
      <c r="G49" s="22" t="s">
        <v>616</v>
      </c>
      <c r="H49" s="54"/>
      <c r="I49" s="101"/>
      <c r="J49" s="70"/>
    </row>
    <row r="50" spans="1:10" s="17" customFormat="1" ht="60" customHeight="1">
      <c r="A50" s="20">
        <v>47</v>
      </c>
      <c r="B50" s="22" t="s">
        <v>629</v>
      </c>
      <c r="C50" s="69" t="s">
        <v>630</v>
      </c>
      <c r="D50" s="21" t="s">
        <v>631</v>
      </c>
      <c r="E50" s="18" t="s">
        <v>453</v>
      </c>
      <c r="F50" s="15" t="str">
        <f t="shared" si="0"/>
        <v>Professor
Shin'ichi Satoh</v>
      </c>
      <c r="G50" s="18" t="s">
        <v>632</v>
      </c>
      <c r="H50" s="51">
        <v>5</v>
      </c>
      <c r="I50" s="22" t="s">
        <v>633</v>
      </c>
      <c r="J50" s="73"/>
    </row>
    <row r="51" spans="1:10" s="17" customFormat="1" ht="60" customHeight="1">
      <c r="A51" s="20">
        <v>48</v>
      </c>
      <c r="B51" s="22" t="s">
        <v>629</v>
      </c>
      <c r="C51" s="69" t="s">
        <v>634</v>
      </c>
      <c r="D51" s="21" t="s">
        <v>631</v>
      </c>
      <c r="E51" s="18" t="s">
        <v>453</v>
      </c>
      <c r="F51" s="15" t="str">
        <f t="shared" si="0"/>
        <v>Professor
Shin'ichi Satoh</v>
      </c>
      <c r="G51" s="18" t="s">
        <v>632</v>
      </c>
      <c r="H51" s="102"/>
      <c r="I51" s="22" t="s">
        <v>633</v>
      </c>
      <c r="J51" s="73"/>
    </row>
    <row r="52" spans="1:10" s="17" customFormat="1" ht="60" customHeight="1">
      <c r="A52" s="20">
        <v>49</v>
      </c>
      <c r="B52" s="22" t="s">
        <v>629</v>
      </c>
      <c r="C52" s="69" t="s">
        <v>635</v>
      </c>
      <c r="D52" s="21" t="s">
        <v>631</v>
      </c>
      <c r="E52" s="18" t="s">
        <v>453</v>
      </c>
      <c r="F52" s="15" t="str">
        <f t="shared" si="0"/>
        <v>Professor
Shin'ichi Satoh</v>
      </c>
      <c r="G52" s="18" t="s">
        <v>632</v>
      </c>
      <c r="H52" s="102"/>
      <c r="I52" s="22" t="s">
        <v>633</v>
      </c>
      <c r="J52" s="73"/>
    </row>
    <row r="53" spans="1:10" s="17" customFormat="1" ht="60" customHeight="1">
      <c r="A53" s="20">
        <v>50</v>
      </c>
      <c r="B53" s="22" t="s">
        <v>629</v>
      </c>
      <c r="C53" s="12" t="s">
        <v>636</v>
      </c>
      <c r="D53" s="21" t="s">
        <v>637</v>
      </c>
      <c r="E53" s="18" t="s">
        <v>551</v>
      </c>
      <c r="F53" s="15" t="str">
        <f t="shared" si="0"/>
        <v>Professor
Shin'ichi Satoh</v>
      </c>
      <c r="G53" s="18" t="s">
        <v>638</v>
      </c>
      <c r="H53" s="102"/>
      <c r="I53" s="22" t="s">
        <v>639</v>
      </c>
      <c r="J53" s="70"/>
    </row>
    <row r="54" spans="1:10" s="78" customFormat="1" ht="118.5" customHeight="1">
      <c r="A54" s="20">
        <v>51</v>
      </c>
      <c r="B54" s="22" t="s">
        <v>640</v>
      </c>
      <c r="C54" s="69" t="s">
        <v>641</v>
      </c>
      <c r="D54" s="22" t="s">
        <v>642</v>
      </c>
      <c r="E54" s="50" t="s">
        <v>643</v>
      </c>
      <c r="F54" s="15" t="str">
        <f t="shared" si="0"/>
        <v>Associate Professor
Yusuke Miyao</v>
      </c>
      <c r="G54" s="18" t="s">
        <v>644</v>
      </c>
      <c r="H54" s="51">
        <v>1</v>
      </c>
      <c r="I54" s="30" t="s">
        <v>645</v>
      </c>
      <c r="J54" s="70" t="s">
        <v>124</v>
      </c>
    </row>
    <row r="55" spans="1:10" s="17" customFormat="1" ht="118.5" customHeight="1">
      <c r="A55" s="20">
        <v>52</v>
      </c>
      <c r="B55" s="22" t="s">
        <v>125</v>
      </c>
      <c r="C55" s="69" t="s">
        <v>646</v>
      </c>
      <c r="D55" s="22" t="s">
        <v>642</v>
      </c>
      <c r="E55" s="50" t="s">
        <v>647</v>
      </c>
      <c r="F55" s="15" t="str">
        <f t="shared" si="0"/>
        <v>Associate Professor
Yusuke Miyao</v>
      </c>
      <c r="G55" s="18" t="s">
        <v>644</v>
      </c>
      <c r="H55" s="51">
        <v>1</v>
      </c>
      <c r="I55" s="22" t="s">
        <v>648</v>
      </c>
      <c r="J55" s="70" t="s">
        <v>649</v>
      </c>
    </row>
    <row r="56" spans="1:10" s="17" customFormat="1" ht="118.5" customHeight="1">
      <c r="A56" s="20">
        <v>53</v>
      </c>
      <c r="B56" s="22" t="s">
        <v>125</v>
      </c>
      <c r="C56" s="69" t="s">
        <v>650</v>
      </c>
      <c r="D56" s="22" t="s">
        <v>642</v>
      </c>
      <c r="E56" s="15" t="s">
        <v>647</v>
      </c>
      <c r="F56" s="15" t="str">
        <f t="shared" si="0"/>
        <v>Associate Professor
Yusuke Miyao</v>
      </c>
      <c r="G56" s="18" t="s">
        <v>644</v>
      </c>
      <c r="H56" s="56">
        <v>1</v>
      </c>
      <c r="I56" s="22" t="s">
        <v>648</v>
      </c>
      <c r="J56" s="70" t="s">
        <v>123</v>
      </c>
    </row>
    <row r="57" spans="1:10" s="78" customFormat="1" ht="96.75" customHeight="1">
      <c r="A57" s="20">
        <v>54</v>
      </c>
      <c r="B57" s="22" t="s">
        <v>651</v>
      </c>
      <c r="C57" s="12" t="s">
        <v>652</v>
      </c>
      <c r="D57" s="22" t="s">
        <v>653</v>
      </c>
      <c r="E57" s="18" t="s">
        <v>453</v>
      </c>
      <c r="F57" s="15" t="str">
        <f t="shared" si="0"/>
        <v>Professor
Akiko Aizawa</v>
      </c>
      <c r="G57" s="18" t="s">
        <v>654</v>
      </c>
      <c r="H57" s="56" t="s">
        <v>590</v>
      </c>
      <c r="I57" s="22" t="s">
        <v>655</v>
      </c>
      <c r="J57" s="70"/>
    </row>
    <row r="58" spans="1:10" s="17" customFormat="1" ht="92.25" customHeight="1">
      <c r="A58" s="20">
        <v>55</v>
      </c>
      <c r="B58" s="22" t="s">
        <v>651</v>
      </c>
      <c r="C58" s="103" t="s">
        <v>656</v>
      </c>
      <c r="D58" s="22" t="s">
        <v>657</v>
      </c>
      <c r="E58" s="18" t="s">
        <v>551</v>
      </c>
      <c r="F58" s="15" t="str">
        <f t="shared" si="0"/>
        <v>Professor
Akiko Aizawa</v>
      </c>
      <c r="G58" s="18" t="s">
        <v>658</v>
      </c>
      <c r="H58" s="56" t="s">
        <v>659</v>
      </c>
      <c r="I58" s="22" t="s">
        <v>655</v>
      </c>
      <c r="J58" s="70"/>
    </row>
    <row r="59" spans="1:10" s="17" customFormat="1" ht="118.5" customHeight="1">
      <c r="A59" s="20">
        <v>56</v>
      </c>
      <c r="B59" s="22" t="s">
        <v>660</v>
      </c>
      <c r="C59" s="31" t="s">
        <v>661</v>
      </c>
      <c r="D59" s="22" t="s">
        <v>662</v>
      </c>
      <c r="E59" s="18" t="s">
        <v>663</v>
      </c>
      <c r="F59" s="15" t="str">
        <f t="shared" si="0"/>
        <v>Associate Professor
Gene Cheung</v>
      </c>
      <c r="G59" s="18" t="s">
        <v>664</v>
      </c>
      <c r="H59" s="56">
        <v>1</v>
      </c>
      <c r="I59" s="19" t="s">
        <v>665</v>
      </c>
      <c r="J59" s="70" t="s">
        <v>666</v>
      </c>
    </row>
    <row r="60" spans="1:10" s="78" customFormat="1" ht="144.75" customHeight="1">
      <c r="A60" s="20">
        <v>57</v>
      </c>
      <c r="B60" s="47" t="s">
        <v>413</v>
      </c>
      <c r="C60" s="31" t="s">
        <v>414</v>
      </c>
      <c r="D60" s="22" t="s">
        <v>415</v>
      </c>
      <c r="E60" s="18" t="s">
        <v>663</v>
      </c>
      <c r="F60" s="15" t="str">
        <f t="shared" si="0"/>
        <v>Associate Professor
Junichi Yamagishi</v>
      </c>
      <c r="G60" s="18" t="s">
        <v>412</v>
      </c>
      <c r="H60" s="56">
        <v>2</v>
      </c>
      <c r="I60" s="22" t="s">
        <v>667</v>
      </c>
      <c r="J60" s="70" t="s">
        <v>416</v>
      </c>
    </row>
    <row r="61" spans="1:10" s="17" customFormat="1" ht="153.75" customHeight="1">
      <c r="A61" s="20">
        <v>58</v>
      </c>
      <c r="B61" s="47" t="s">
        <v>413</v>
      </c>
      <c r="C61" s="31" t="s">
        <v>668</v>
      </c>
      <c r="D61" s="47" t="s">
        <v>415</v>
      </c>
      <c r="E61" s="48" t="s">
        <v>663</v>
      </c>
      <c r="F61" s="15" t="str">
        <f t="shared" si="0"/>
        <v>Associate Professor
Junichi Yamagishi</v>
      </c>
      <c r="G61" s="48" t="s">
        <v>412</v>
      </c>
      <c r="H61" s="94">
        <v>2</v>
      </c>
      <c r="I61" s="22" t="s">
        <v>667</v>
      </c>
      <c r="J61" s="70" t="s">
        <v>669</v>
      </c>
    </row>
    <row r="62" spans="1:10" s="17" customFormat="1" ht="177.75" customHeight="1">
      <c r="A62" s="20">
        <v>59</v>
      </c>
      <c r="B62" s="47" t="s">
        <v>413</v>
      </c>
      <c r="C62" s="70" t="s">
        <v>670</v>
      </c>
      <c r="D62" s="47" t="s">
        <v>671</v>
      </c>
      <c r="E62" s="48" t="s">
        <v>672</v>
      </c>
      <c r="F62" s="15" t="str">
        <f t="shared" si="0"/>
        <v>Associate Professor
Junichi Yamagishi</v>
      </c>
      <c r="G62" s="48" t="s">
        <v>658</v>
      </c>
      <c r="H62" s="94">
        <v>2</v>
      </c>
      <c r="I62" s="22" t="s">
        <v>673</v>
      </c>
      <c r="J62" s="70" t="s">
        <v>674</v>
      </c>
    </row>
    <row r="63" spans="1:10" s="17" customFormat="1" ht="154.5" customHeight="1">
      <c r="A63" s="20">
        <v>60</v>
      </c>
      <c r="B63" s="47" t="s">
        <v>675</v>
      </c>
      <c r="C63" t="s">
        <v>676</v>
      </c>
      <c r="D63" s="47" t="s">
        <v>671</v>
      </c>
      <c r="E63" s="48" t="s">
        <v>672</v>
      </c>
      <c r="F63" s="15" t="str">
        <f t="shared" si="0"/>
        <v>Associate Professor
Junichi Yamagishi</v>
      </c>
      <c r="G63" s="48" t="s">
        <v>658</v>
      </c>
      <c r="H63" s="94">
        <v>2</v>
      </c>
      <c r="I63" s="22" t="s">
        <v>673</v>
      </c>
      <c r="J63" s="70" t="s">
        <v>677</v>
      </c>
    </row>
    <row r="64" spans="1:10" s="17" customFormat="1" ht="144.75" customHeight="1">
      <c r="A64" s="20">
        <v>61</v>
      </c>
      <c r="B64" s="47" t="s">
        <v>675</v>
      </c>
      <c r="C64" s="70" t="s">
        <v>678</v>
      </c>
      <c r="D64" s="47" t="s">
        <v>671</v>
      </c>
      <c r="E64" s="48" t="s">
        <v>672</v>
      </c>
      <c r="F64" s="15" t="str">
        <f t="shared" si="0"/>
        <v>Associate Professor
Junichi Yamagishi</v>
      </c>
      <c r="G64" s="48" t="s">
        <v>658</v>
      </c>
      <c r="H64" s="94">
        <v>2</v>
      </c>
      <c r="I64" s="22" t="s">
        <v>673</v>
      </c>
      <c r="J64" s="70" t="s">
        <v>679</v>
      </c>
    </row>
    <row r="65" spans="1:10" s="17" customFormat="1" ht="144.75" customHeight="1">
      <c r="A65" s="20">
        <v>62</v>
      </c>
      <c r="B65" s="47" t="s">
        <v>680</v>
      </c>
      <c r="C65" s="69" t="s">
        <v>681</v>
      </c>
      <c r="D65" s="47" t="s">
        <v>682</v>
      </c>
      <c r="E65" s="48" t="s">
        <v>683</v>
      </c>
      <c r="F65" s="15" t="str">
        <f t="shared" si="0"/>
        <v>Professor
Imari Sato</v>
      </c>
      <c r="G65" s="48" t="s">
        <v>658</v>
      </c>
      <c r="H65" s="94">
        <v>2</v>
      </c>
      <c r="I65" s="22" t="s">
        <v>684</v>
      </c>
      <c r="J65" s="70" t="s">
        <v>685</v>
      </c>
    </row>
    <row r="66" spans="1:10" s="17" customFormat="1" ht="165.75" customHeight="1">
      <c r="A66" s="20">
        <v>63</v>
      </c>
      <c r="B66" s="22" t="s">
        <v>419</v>
      </c>
      <c r="C66" s="70" t="s">
        <v>686</v>
      </c>
      <c r="D66" s="21" t="s">
        <v>687</v>
      </c>
      <c r="E66" s="18" t="s">
        <v>688</v>
      </c>
      <c r="F66" s="15" t="str">
        <f t="shared" si="0"/>
        <v>Professor
Helmut Prendinger</v>
      </c>
      <c r="G66" s="18" t="s">
        <v>689</v>
      </c>
      <c r="H66" s="51">
        <v>12</v>
      </c>
      <c r="I66" s="22" t="s">
        <v>690</v>
      </c>
      <c r="J66" s="70" t="s">
        <v>691</v>
      </c>
    </row>
    <row r="67" spans="1:10" s="17" customFormat="1" ht="217.5" customHeight="1">
      <c r="A67" s="20">
        <v>64</v>
      </c>
      <c r="B67" s="22" t="s">
        <v>420</v>
      </c>
      <c r="C67" s="70" t="s">
        <v>692</v>
      </c>
      <c r="D67" s="21" t="s">
        <v>687</v>
      </c>
      <c r="E67" s="18" t="s">
        <v>688</v>
      </c>
      <c r="F67" s="15" t="str">
        <f t="shared" si="0"/>
        <v>Professor
Helmut Prendinger</v>
      </c>
      <c r="G67" s="18" t="s">
        <v>689</v>
      </c>
      <c r="H67" s="53"/>
      <c r="I67" s="22" t="s">
        <v>690</v>
      </c>
      <c r="J67" s="70" t="s">
        <v>693</v>
      </c>
    </row>
    <row r="68" spans="1:10" s="17" customFormat="1" ht="216.75" customHeight="1">
      <c r="A68" s="20">
        <v>65</v>
      </c>
      <c r="B68" s="22" t="s">
        <v>421</v>
      </c>
      <c r="C68" s="70" t="s">
        <v>694</v>
      </c>
      <c r="D68" s="21" t="s">
        <v>687</v>
      </c>
      <c r="E68" s="18" t="s">
        <v>688</v>
      </c>
      <c r="F68" s="15" t="str">
        <f t="shared" si="0"/>
        <v>Professor
Helmut Prendinger</v>
      </c>
      <c r="G68" s="18" t="s">
        <v>689</v>
      </c>
      <c r="H68" s="53"/>
      <c r="I68" s="22" t="s">
        <v>690</v>
      </c>
      <c r="J68" s="70" t="s">
        <v>695</v>
      </c>
    </row>
    <row r="69" spans="1:10" s="17" customFormat="1" ht="171" customHeight="1">
      <c r="A69" s="20">
        <v>66</v>
      </c>
      <c r="B69" s="22" t="s">
        <v>128</v>
      </c>
      <c r="C69" s="70" t="s">
        <v>422</v>
      </c>
      <c r="D69" s="21" t="s">
        <v>687</v>
      </c>
      <c r="E69" s="18" t="s">
        <v>688</v>
      </c>
      <c r="F69" s="15" t="str">
        <f aca="true" t="shared" si="1" ref="F69:F83">E69&amp;CHAR(10)&amp;D69</f>
        <v>Professor
Helmut Prendinger</v>
      </c>
      <c r="G69" s="18" t="s">
        <v>689</v>
      </c>
      <c r="H69" s="53"/>
      <c r="I69" s="22" t="s">
        <v>690</v>
      </c>
      <c r="J69" s="70" t="s">
        <v>695</v>
      </c>
    </row>
    <row r="70" spans="1:10" s="17" customFormat="1" ht="164.25" customHeight="1">
      <c r="A70" s="20">
        <v>67</v>
      </c>
      <c r="B70" s="22" t="s">
        <v>696</v>
      </c>
      <c r="C70" s="70" t="s">
        <v>697</v>
      </c>
      <c r="D70" s="45" t="s">
        <v>687</v>
      </c>
      <c r="E70" s="50" t="s">
        <v>688</v>
      </c>
      <c r="F70" s="15" t="str">
        <f t="shared" si="1"/>
        <v>Professor
Helmut Prendinger</v>
      </c>
      <c r="G70" s="50" t="s">
        <v>689</v>
      </c>
      <c r="H70" s="53"/>
      <c r="I70" s="52" t="s">
        <v>690</v>
      </c>
      <c r="J70" s="83" t="s">
        <v>691</v>
      </c>
    </row>
    <row r="71" spans="1:10" s="17" customFormat="1" ht="152.25" customHeight="1">
      <c r="A71" s="20">
        <v>68</v>
      </c>
      <c r="B71" s="22" t="s">
        <v>698</v>
      </c>
      <c r="C71" s="70" t="s">
        <v>699</v>
      </c>
      <c r="D71" s="45" t="s">
        <v>687</v>
      </c>
      <c r="E71" s="50" t="s">
        <v>688</v>
      </c>
      <c r="F71" s="15" t="str">
        <f t="shared" si="1"/>
        <v>Professor
Helmut Prendinger</v>
      </c>
      <c r="G71" s="50" t="s">
        <v>689</v>
      </c>
      <c r="H71" s="54"/>
      <c r="I71" s="52" t="s">
        <v>690</v>
      </c>
      <c r="J71" s="70" t="s">
        <v>127</v>
      </c>
    </row>
    <row r="72" spans="1:10" s="17" customFormat="1" ht="88.5" customHeight="1">
      <c r="A72" s="20">
        <v>69</v>
      </c>
      <c r="B72" s="22" t="s">
        <v>700</v>
      </c>
      <c r="C72" s="12" t="s">
        <v>701</v>
      </c>
      <c r="D72" s="45" t="s">
        <v>702</v>
      </c>
      <c r="E72" s="50" t="s">
        <v>703</v>
      </c>
      <c r="F72" s="15" t="str">
        <f t="shared" si="1"/>
        <v>Associate Professor
Fuyuki Ishikawa</v>
      </c>
      <c r="G72" s="50" t="s">
        <v>689</v>
      </c>
      <c r="H72" s="104">
        <v>4</v>
      </c>
      <c r="I72" s="22" t="s">
        <v>518</v>
      </c>
      <c r="J72" s="70"/>
    </row>
    <row r="73" spans="1:10" s="17" customFormat="1" ht="96" customHeight="1">
      <c r="A73" s="20">
        <v>70</v>
      </c>
      <c r="B73" s="22" t="s">
        <v>417</v>
      </c>
      <c r="C73" s="12" t="s">
        <v>704</v>
      </c>
      <c r="D73" s="45" t="s">
        <v>702</v>
      </c>
      <c r="E73" s="50" t="s">
        <v>647</v>
      </c>
      <c r="F73" s="15" t="str">
        <f t="shared" si="1"/>
        <v>Associate Professor
Fuyuki Ishikawa</v>
      </c>
      <c r="G73" s="50" t="s">
        <v>689</v>
      </c>
      <c r="H73" s="53"/>
      <c r="I73" s="22" t="s">
        <v>518</v>
      </c>
      <c r="J73" s="70"/>
    </row>
    <row r="74" spans="1:10" s="17" customFormat="1" ht="98.25" customHeight="1">
      <c r="A74" s="20">
        <v>71</v>
      </c>
      <c r="B74" s="22" t="s">
        <v>705</v>
      </c>
      <c r="C74" s="12" t="s">
        <v>706</v>
      </c>
      <c r="D74" s="45" t="s">
        <v>702</v>
      </c>
      <c r="E74" s="50" t="s">
        <v>647</v>
      </c>
      <c r="F74" s="15" t="str">
        <f t="shared" si="1"/>
        <v>Associate Professor
Fuyuki Ishikawa</v>
      </c>
      <c r="G74" s="50" t="s">
        <v>689</v>
      </c>
      <c r="H74" s="53"/>
      <c r="I74" s="22" t="s">
        <v>518</v>
      </c>
      <c r="J74" s="70"/>
    </row>
    <row r="75" spans="1:10" s="17" customFormat="1" ht="102.75" customHeight="1">
      <c r="A75" s="20">
        <v>72</v>
      </c>
      <c r="B75" s="22" t="s">
        <v>707</v>
      </c>
      <c r="C75" s="12" t="s">
        <v>418</v>
      </c>
      <c r="D75" s="45" t="s">
        <v>702</v>
      </c>
      <c r="E75" s="50" t="s">
        <v>647</v>
      </c>
      <c r="F75" s="15" t="str">
        <f t="shared" si="1"/>
        <v>Associate Professor
Fuyuki Ishikawa</v>
      </c>
      <c r="G75" s="50" t="s">
        <v>689</v>
      </c>
      <c r="H75" s="53"/>
      <c r="I75" s="22" t="s">
        <v>518</v>
      </c>
      <c r="J75" s="70"/>
    </row>
    <row r="76" spans="1:10" s="17" customFormat="1" ht="120" customHeight="1">
      <c r="A76" s="20">
        <v>73</v>
      </c>
      <c r="B76" s="105" t="s">
        <v>708</v>
      </c>
      <c r="C76" s="12" t="s">
        <v>709</v>
      </c>
      <c r="D76" s="21" t="s">
        <v>710</v>
      </c>
      <c r="E76" s="18" t="s">
        <v>711</v>
      </c>
      <c r="F76" s="15" t="str">
        <f t="shared" si="1"/>
        <v>Assitant professor
Yi Yu</v>
      </c>
      <c r="G76" s="50" t="s">
        <v>689</v>
      </c>
      <c r="H76" s="46">
        <v>2</v>
      </c>
      <c r="I76" s="22" t="s">
        <v>712</v>
      </c>
      <c r="J76" s="70"/>
    </row>
    <row r="77" spans="1:10" s="17" customFormat="1" ht="119.25" customHeight="1">
      <c r="A77" s="20">
        <v>74</v>
      </c>
      <c r="B77" s="22" t="s">
        <v>713</v>
      </c>
      <c r="C77" s="12" t="s">
        <v>714</v>
      </c>
      <c r="D77" s="30" t="s">
        <v>710</v>
      </c>
      <c r="E77" s="18" t="s">
        <v>711</v>
      </c>
      <c r="F77" s="15" t="str">
        <f t="shared" si="1"/>
        <v>Assitant professor
Yi Yu</v>
      </c>
      <c r="G77" s="50" t="s">
        <v>689</v>
      </c>
      <c r="H77" s="86">
        <v>2</v>
      </c>
      <c r="I77" s="22" t="s">
        <v>712</v>
      </c>
      <c r="J77" s="70"/>
    </row>
    <row r="78" spans="1:10" s="17" customFormat="1" ht="66.75" customHeight="1">
      <c r="A78" s="11">
        <v>75</v>
      </c>
      <c r="B78" s="22" t="s">
        <v>423</v>
      </c>
      <c r="C78" s="31" t="s">
        <v>715</v>
      </c>
      <c r="D78" s="21" t="s">
        <v>716</v>
      </c>
      <c r="E78" s="18" t="s">
        <v>717</v>
      </c>
      <c r="F78" s="15" t="str">
        <f t="shared" si="1"/>
        <v>Visiting Professor
Michael Houle</v>
      </c>
      <c r="G78" s="50" t="s">
        <v>689</v>
      </c>
      <c r="H78" s="51">
        <v>6</v>
      </c>
      <c r="I78" s="47" t="s">
        <v>130</v>
      </c>
      <c r="J78" s="70" t="s">
        <v>131</v>
      </c>
    </row>
    <row r="79" spans="1:10" s="17" customFormat="1" ht="66.75" customHeight="1">
      <c r="A79" s="11">
        <v>76</v>
      </c>
      <c r="B79" s="22" t="s">
        <v>129</v>
      </c>
      <c r="C79" s="31" t="s">
        <v>718</v>
      </c>
      <c r="D79" s="21" t="s">
        <v>716</v>
      </c>
      <c r="E79" s="18" t="s">
        <v>717</v>
      </c>
      <c r="F79" s="15" t="str">
        <f t="shared" si="1"/>
        <v>Visiting Professor
Michael Houle</v>
      </c>
      <c r="G79" s="50" t="s">
        <v>689</v>
      </c>
      <c r="H79" s="74"/>
      <c r="I79" s="47" t="s">
        <v>130</v>
      </c>
      <c r="J79" s="70" t="s">
        <v>131</v>
      </c>
    </row>
    <row r="80" spans="1:10" s="17" customFormat="1" ht="66.75" customHeight="1">
      <c r="A80" s="11">
        <v>77</v>
      </c>
      <c r="B80" s="22" t="s">
        <v>129</v>
      </c>
      <c r="C80" s="31" t="s">
        <v>719</v>
      </c>
      <c r="D80" s="21" t="s">
        <v>720</v>
      </c>
      <c r="E80" s="18" t="s">
        <v>717</v>
      </c>
      <c r="F80" s="15" t="str">
        <f t="shared" si="1"/>
        <v>Visiting Professor
Michael Houle</v>
      </c>
      <c r="G80" s="50" t="s">
        <v>689</v>
      </c>
      <c r="H80" s="74"/>
      <c r="I80" s="47" t="s">
        <v>130</v>
      </c>
      <c r="J80" s="70" t="s">
        <v>131</v>
      </c>
    </row>
    <row r="81" spans="1:10" s="17" customFormat="1" ht="66.75" customHeight="1">
      <c r="A81" s="11">
        <v>78</v>
      </c>
      <c r="B81" s="22" t="s">
        <v>424</v>
      </c>
      <c r="C81" s="31" t="s">
        <v>721</v>
      </c>
      <c r="D81" s="21" t="s">
        <v>720</v>
      </c>
      <c r="E81" s="18" t="s">
        <v>717</v>
      </c>
      <c r="F81" s="15" t="str">
        <f t="shared" si="1"/>
        <v>Visiting Professor
Michael Houle</v>
      </c>
      <c r="G81" s="50" t="s">
        <v>689</v>
      </c>
      <c r="H81" s="74"/>
      <c r="I81" s="47" t="s">
        <v>130</v>
      </c>
      <c r="J81" s="70" t="s">
        <v>131</v>
      </c>
    </row>
    <row r="82" spans="1:10" s="17" customFormat="1" ht="66.75" customHeight="1">
      <c r="A82" s="11">
        <v>79</v>
      </c>
      <c r="B82" s="22" t="s">
        <v>424</v>
      </c>
      <c r="C82" s="31" t="s">
        <v>722</v>
      </c>
      <c r="D82" s="21" t="s">
        <v>720</v>
      </c>
      <c r="E82" s="18" t="s">
        <v>717</v>
      </c>
      <c r="F82" s="15" t="str">
        <f t="shared" si="1"/>
        <v>Visiting Professor
Michael Houle</v>
      </c>
      <c r="G82" s="50" t="s">
        <v>689</v>
      </c>
      <c r="H82" s="74"/>
      <c r="I82" s="47" t="s">
        <v>130</v>
      </c>
      <c r="J82" s="70" t="s">
        <v>131</v>
      </c>
    </row>
    <row r="83" spans="1:10" s="17" customFormat="1" ht="66.75" customHeight="1">
      <c r="A83" s="11">
        <v>80</v>
      </c>
      <c r="B83" s="22" t="s">
        <v>425</v>
      </c>
      <c r="C83" s="31" t="s">
        <v>723</v>
      </c>
      <c r="D83" s="21" t="s">
        <v>720</v>
      </c>
      <c r="E83" s="18" t="s">
        <v>717</v>
      </c>
      <c r="F83" s="15" t="str">
        <f t="shared" si="1"/>
        <v>Visiting Professor
Michael Houle</v>
      </c>
      <c r="G83" s="18" t="s">
        <v>689</v>
      </c>
      <c r="H83" s="38"/>
      <c r="I83" s="47" t="s">
        <v>130</v>
      </c>
      <c r="J83" s="70" t="s">
        <v>131</v>
      </c>
    </row>
    <row r="84" ht="24.75">
      <c r="A84" s="106"/>
    </row>
    <row r="85" ht="24.75"/>
    <row r="86" ht="24.75"/>
    <row r="87" ht="24.75"/>
    <row r="88" ht="24.75"/>
    <row r="89" ht="24.75"/>
    <row r="90" ht="24.75"/>
    <row r="91" ht="24.75"/>
    <row r="92" ht="24.75"/>
  </sheetData>
  <sheetProtection/>
  <hyperlinks>
    <hyperlink ref="C15" r:id="rId1" display="http://research.nii.ac.jp/il/"/>
    <hyperlink ref="C12" r:id="rId2" display="http://research.nii.ac.jp/il/"/>
    <hyperlink ref="C14" r:id="rId3" display="http://research.nii.ac.jp/il/"/>
    <hyperlink ref="C13" r:id="rId4" display="http://research.nii.ac.jp/il/"/>
    <hyperlink ref="C78" r:id="rId5" display="Similarity Search and Intrinsic Dimensionality (http://zephyr.nii.ac.jp/houlelab/downloads/proj-simsearch.pdf)"/>
    <hyperlink ref="C79" r:id="rId6" display="http://zephyr.nii.ac.jp/houlelab/downloads/proj-outlier.pdf"/>
    <hyperlink ref="C80" r:id="rId7" display="http://zephyr.nii.ac.jp/houlelab/downloads/proj-clust.pdf"/>
    <hyperlink ref="C81" r:id="rId8" display="http://zephyr.nii.ac.jp/houlelab/downloads/proj-features.pdf"/>
    <hyperlink ref="C82" r:id="rId9" display="http://zephyr.nii.ac.jp/houlelab/downloads/proj-classification.pdf"/>
    <hyperlink ref="C83" r:id="rId10" display="http://zephyr.nii.ac.jp/houlelab/downloads/proj-id-theory.pdf"/>
    <hyperlink ref="C65" r:id="rId11" display="Computational Photography: Image-based rendering, Image processing, Color analysis, Spectral imaging http://research.nii.ac.jp/~imarik"/>
    <hyperlink ref="C61" r:id="rId12" display="Speaker recognition and countermeasures for spoofing http://www.signalprocessingsociety.org/technical-committees/list/sl-tc/spl-nl/2013-05/spoofing/"/>
    <hyperlink ref="C60" r:id="rId13" display="Controllable, flexible, and enjoyable speech synthesizer for audiobook http://researchmap.jp/read0205283/?lang=english "/>
    <hyperlink ref="C59" r:id="rId14" display="graph-based image restoration &amp; processing http://research.nii.ac.jp/~cheung/intern.html"/>
    <hyperlink ref="C58" r:id="rId15" display="http://www-al.nii.ac.jp/"/>
    <hyperlink ref="C56" r:id="rId16" display="http://kmcs.nii.ac.jp/mylab/"/>
    <hyperlink ref="C55" r:id="rId17" display="http://kmcs.nii.ac.jp/mylab/"/>
    <hyperlink ref="C54" r:id="rId18" display="http://kmcs.nii.ac.jp/mylab/"/>
    <hyperlink ref="C52" r:id="rId19" display="Event detection and action recognition (esp. TRECVID multimedia event detection task.  see: http://www-nlpir.nist.gov/projects/trecvid/)"/>
    <hyperlink ref="C51" r:id="rId20" display="identification of specific object in video and image (esp. TRECVID instance search.  see: http://www-nlpir.nist.gov/projects/trecvid/)"/>
    <hyperlink ref="C50" r:id="rId21" display="video and image semantic analysis and classification (esp. TRECVID SIN task.  see: http://www-nlpir.nist.gov/projects/trecvid/)"/>
    <hyperlink ref="C49" r:id="rId22" display="http://www.ldear.nii.ac.jp/~takasu/en/"/>
    <hyperlink ref="C48" r:id="rId23" display="http://www.ldear.nii.ac.jp/~takasu/en/"/>
    <hyperlink ref="C47" r:id="rId24" display="(1) Discretization model of geometric shape,                                            (2) Discrete shape fitting to noisy integer points.                                http://www.dgcv.nii.ac.jp/"/>
    <hyperlink ref="C46" r:id="rId25" display="http://www.dgcv.nii.ac.jp/"/>
    <hyperlink ref="C45" r:id="rId26" display="Analysis Methods for WillingRing: A Motivation System using Gamified Precommitment based on Life Log Analysis (Web site: http://goo.gl/xMePpN)"/>
    <hyperlink ref="C44" r:id="rId27" display="Motivational Methods for WillingRing: A Motivation System using Gamified Precommitment based on Life Log Analysis (Web site: http://goo.gl/xMePpN)"/>
    <hyperlink ref="C43" r:id="rId28" display="http://research.nii.ac.jp/~hidaka/internship"/>
    <hyperlink ref="C42" r:id="rId29" display="Internet traffic measurement. http://www.fukuda-lab.org"/>
    <hyperlink ref="C41" r:id="rId30" display="Internet traffic visualization. http://www.fukuda-lab.org"/>
    <hyperlink ref="C40" r:id="rId31" display="Internet traffic anomaly detection and classification. http://www.fukuda-lab.org/mawilab"/>
    <hyperlink ref="C39" r:id="rId32" display="http://www.honiden.nii.ac.jp/en/research/mdd-for-sas"/>
    <hyperlink ref="C36" r:id="rId33" display="software defined networking http://klab.nii.ac.jp/"/>
    <hyperlink ref="C35" r:id="rId34" display="protocols in vehicular ad hoc networks http://klab.nii.ac.jp/"/>
    <hyperlink ref="C34" r:id="rId35" display="quality of service in wireless networks  http://klab.nii.ac.jp/"/>
    <hyperlink ref="C33" r:id="rId36" display="resource management in wireless networks http://klab.nii.ac.jp/"/>
    <hyperlink ref="C31" r:id="rId37" display="Design and Implementation of Bidirectional Functional Languages (http://research.nii.ac.jp/~hu/)"/>
    <hyperlink ref="C26" r:id="rId38" display="http://www.onn.nii.ac.jp/recruitment-e.html"/>
    <hyperlink ref="C25" r:id="rId39" display="http://www.onn.nii.ac.jp/recruitment-e.html"/>
    <hyperlink ref="C24" r:id="rId40" display="http://www.onn.nii.ac.jp/recruitment-e.html"/>
    <hyperlink ref="C23" r:id="rId41" display="http://www.onn.nii.ac.jp/recruitment-e.html"/>
    <hyperlink ref="C21" r:id="rId42" display="http://www.qis.ex.nii.ac.jp/"/>
    <hyperlink ref="C20" r:id="rId43" display="Computer archtecture for quantum information processing     http://www.qis.ex.nii.ac.jp/"/>
    <hyperlink ref="C19" r:id="rId44" display="http://ri-www.nii.ac.jp/"/>
    <hyperlink ref="C18" r:id="rId45" display="http://ri-www.nii.ac.jp/"/>
    <hyperlink ref="C10" r:id="rId46" display="http://www-kasm.nii.ac.jp/"/>
    <hyperlink ref="C8" r:id="rId47" display="http://research.nii.ac.jp/~r-koba/en/index.html"/>
    <hyperlink ref="C7" r:id="rId48" display="Lambda-Calculus and Type Theory   http://research.nii.ac.jp/~tatsuta/index-e.html"/>
    <hyperlink ref="C6" r:id="rId49" display="Combination of NLP and LR in legal reasoning, http://shonan.nii.ac.jp/seminar/057/"/>
    <hyperlink ref="C5" r:id="rId50" display="Extension of Dung's argumentation scheme, http://research.nii.ac.jp/~ksatoh/"/>
    <hyperlink ref="C4" r:id="rId51" display="juris-informatics,                                         http://research.nii.ac.jp/~ksatoh/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D8"/>
  <sheetViews>
    <sheetView zoomScalePageLayoutView="0" workbookViewId="0" topLeftCell="B1">
      <selection activeCell="C11" sqref="C11"/>
    </sheetView>
  </sheetViews>
  <sheetFormatPr defaultColWidth="8.88671875" defaultRowHeight="18.75"/>
  <cols>
    <col min="3" max="3" width="63.88671875" style="0" customWidth="1"/>
  </cols>
  <sheetData>
    <row r="2" spans="2:4" ht="18.75">
      <c r="B2" s="32" t="s">
        <v>137</v>
      </c>
      <c r="C2" s="32" t="s">
        <v>138</v>
      </c>
      <c r="D2" s="32" t="s">
        <v>154</v>
      </c>
    </row>
    <row r="3" spans="2:4" ht="18.75">
      <c r="B3" s="33">
        <v>101</v>
      </c>
      <c r="C3" s="32" t="s">
        <v>406</v>
      </c>
      <c r="D3" s="34" t="s">
        <v>148</v>
      </c>
    </row>
    <row r="4" spans="2:4" ht="18.75">
      <c r="B4" s="33">
        <v>102</v>
      </c>
      <c r="C4" s="32" t="s">
        <v>407</v>
      </c>
      <c r="D4" s="34" t="s">
        <v>149</v>
      </c>
    </row>
    <row r="5" spans="2:4" ht="18.75">
      <c r="B5" s="33">
        <v>103</v>
      </c>
      <c r="C5" s="32" t="s">
        <v>408</v>
      </c>
      <c r="D5" s="34" t="s">
        <v>150</v>
      </c>
    </row>
    <row r="6" spans="2:4" ht="18.75">
      <c r="B6" s="33">
        <v>104</v>
      </c>
      <c r="C6" s="32" t="s">
        <v>155</v>
      </c>
      <c r="D6" s="34" t="s">
        <v>152</v>
      </c>
    </row>
    <row r="7" spans="2:4" ht="18.75">
      <c r="B7" s="33">
        <v>105</v>
      </c>
      <c r="C7" s="32" t="s">
        <v>156</v>
      </c>
      <c r="D7" s="34" t="s">
        <v>151</v>
      </c>
    </row>
    <row r="8" spans="2:4" ht="18.75">
      <c r="B8" s="33">
        <v>106</v>
      </c>
      <c r="C8" s="32" t="s">
        <v>429</v>
      </c>
      <c r="D8" s="34" t="s">
        <v>427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I244"/>
  <sheetViews>
    <sheetView zoomScalePageLayoutView="0" workbookViewId="0" topLeftCell="C74">
      <selection activeCell="C3" sqref="C3"/>
    </sheetView>
  </sheetViews>
  <sheetFormatPr defaultColWidth="8.88671875" defaultRowHeight="18.75"/>
  <cols>
    <col min="3" max="3" width="120.99609375" style="0" customWidth="1"/>
  </cols>
  <sheetData>
    <row r="2" spans="2:9" ht="18.75">
      <c r="B2" t="s">
        <v>145</v>
      </c>
      <c r="C2" t="s">
        <v>402</v>
      </c>
      <c r="E2" t="s">
        <v>400</v>
      </c>
      <c r="F2" t="s">
        <v>403</v>
      </c>
      <c r="G2" t="s">
        <v>137</v>
      </c>
      <c r="H2" t="s">
        <v>401</v>
      </c>
      <c r="I2" t="s">
        <v>403</v>
      </c>
    </row>
    <row r="4" spans="2:9" ht="18.75">
      <c r="B4">
        <v>1</v>
      </c>
      <c r="C4" t="s">
        <v>724</v>
      </c>
      <c r="E4" s="1" t="s">
        <v>45</v>
      </c>
      <c r="G4">
        <v>1</v>
      </c>
      <c r="H4" t="s">
        <v>80</v>
      </c>
      <c r="I4" t="s">
        <v>63</v>
      </c>
    </row>
    <row r="5" spans="2:9" ht="18.75">
      <c r="B5">
        <v>2</v>
      </c>
      <c r="C5" t="s">
        <v>1</v>
      </c>
      <c r="E5" s="1" t="s">
        <v>46</v>
      </c>
      <c r="G5">
        <v>115</v>
      </c>
      <c r="H5" t="s">
        <v>98</v>
      </c>
      <c r="I5" t="s">
        <v>64</v>
      </c>
    </row>
    <row r="6" spans="2:8" ht="18.75">
      <c r="B6">
        <v>3</v>
      </c>
      <c r="C6" t="s">
        <v>160</v>
      </c>
      <c r="G6">
        <v>62</v>
      </c>
      <c r="H6" t="s">
        <v>89</v>
      </c>
    </row>
    <row r="7" spans="2:8" ht="18.75">
      <c r="B7">
        <v>4</v>
      </c>
      <c r="C7" t="s">
        <v>2</v>
      </c>
      <c r="G7">
        <v>200</v>
      </c>
      <c r="H7" t="s">
        <v>47</v>
      </c>
    </row>
    <row r="8" spans="2:8" ht="18.75">
      <c r="B8">
        <v>5</v>
      </c>
      <c r="C8" t="s">
        <v>3</v>
      </c>
      <c r="G8">
        <v>116</v>
      </c>
      <c r="H8" t="s">
        <v>99</v>
      </c>
    </row>
    <row r="9" spans="2:8" ht="18.75">
      <c r="B9">
        <v>6</v>
      </c>
      <c r="C9" t="s">
        <v>4</v>
      </c>
      <c r="G9">
        <v>63</v>
      </c>
      <c r="H9" t="s">
        <v>90</v>
      </c>
    </row>
    <row r="10" spans="2:8" ht="18.75">
      <c r="B10">
        <v>7</v>
      </c>
      <c r="C10" t="s">
        <v>161</v>
      </c>
      <c r="G10">
        <v>226</v>
      </c>
      <c r="H10" t="s">
        <v>48</v>
      </c>
    </row>
    <row r="11" spans="2:8" ht="18.75">
      <c r="B11">
        <v>8</v>
      </c>
      <c r="C11" t="s">
        <v>173</v>
      </c>
      <c r="G11">
        <v>160</v>
      </c>
      <c r="H11" t="s">
        <v>49</v>
      </c>
    </row>
    <row r="12" spans="2:8" ht="18.75">
      <c r="B12">
        <v>9</v>
      </c>
      <c r="C12" t="s">
        <v>174</v>
      </c>
      <c r="G12">
        <v>183</v>
      </c>
      <c r="H12" t="s">
        <v>105</v>
      </c>
    </row>
    <row r="13" spans="2:8" ht="18.75">
      <c r="B13">
        <v>10</v>
      </c>
      <c r="C13" t="s">
        <v>177</v>
      </c>
      <c r="G13">
        <v>2</v>
      </c>
      <c r="H13" t="s">
        <v>81</v>
      </c>
    </row>
    <row r="14" spans="2:8" ht="18.75">
      <c r="B14">
        <v>11</v>
      </c>
      <c r="C14" t="s">
        <v>175</v>
      </c>
      <c r="G14">
        <v>227</v>
      </c>
      <c r="H14" t="s">
        <v>50</v>
      </c>
    </row>
    <row r="15" spans="2:8" ht="18.75">
      <c r="B15">
        <v>12</v>
      </c>
      <c r="C15" t="s">
        <v>176</v>
      </c>
      <c r="G15">
        <v>48</v>
      </c>
      <c r="H15" t="s">
        <v>88</v>
      </c>
    </row>
    <row r="16" spans="2:8" ht="18.75">
      <c r="B16">
        <v>13</v>
      </c>
      <c r="C16" t="s">
        <v>394</v>
      </c>
      <c r="G16">
        <v>117</v>
      </c>
      <c r="H16" t="s">
        <v>100</v>
      </c>
    </row>
    <row r="17" spans="2:8" ht="18.75">
      <c r="B17">
        <v>14</v>
      </c>
      <c r="C17" t="s">
        <v>168</v>
      </c>
      <c r="G17">
        <v>3</v>
      </c>
      <c r="H17" t="s">
        <v>82</v>
      </c>
    </row>
    <row r="18" spans="2:8" ht="18.75">
      <c r="B18">
        <v>15</v>
      </c>
      <c r="C18" t="s">
        <v>169</v>
      </c>
      <c r="G18">
        <v>161</v>
      </c>
      <c r="H18" t="s">
        <v>104</v>
      </c>
    </row>
    <row r="19" spans="2:8" ht="18.75">
      <c r="B19">
        <v>16</v>
      </c>
      <c r="C19" t="s">
        <v>167</v>
      </c>
      <c r="G19">
        <v>4</v>
      </c>
      <c r="H19" t="s">
        <v>83</v>
      </c>
    </row>
    <row r="20" spans="2:8" ht="18.75">
      <c r="B20">
        <v>17</v>
      </c>
      <c r="C20" t="s">
        <v>170</v>
      </c>
      <c r="G20">
        <v>5</v>
      </c>
      <c r="H20" t="s">
        <v>84</v>
      </c>
    </row>
    <row r="21" spans="2:8" ht="18.75">
      <c r="B21">
        <v>18</v>
      </c>
      <c r="C21" t="s">
        <v>5</v>
      </c>
      <c r="G21">
        <v>162</v>
      </c>
      <c r="H21" t="s">
        <v>51</v>
      </c>
    </row>
    <row r="22" spans="2:8" ht="18.75">
      <c r="B22">
        <v>19</v>
      </c>
      <c r="C22" t="s">
        <v>178</v>
      </c>
      <c r="G22">
        <v>118</v>
      </c>
      <c r="H22" t="s">
        <v>101</v>
      </c>
    </row>
    <row r="23" spans="2:8" ht="18.75">
      <c r="B23">
        <v>20</v>
      </c>
      <c r="C23" t="s">
        <v>166</v>
      </c>
      <c r="G23">
        <v>119</v>
      </c>
      <c r="H23" t="s">
        <v>102</v>
      </c>
    </row>
    <row r="24" spans="2:8" ht="18.75">
      <c r="B24">
        <v>21</v>
      </c>
      <c r="C24" t="s">
        <v>6</v>
      </c>
      <c r="G24">
        <v>163</v>
      </c>
      <c r="H24" t="s">
        <v>52</v>
      </c>
    </row>
    <row r="25" spans="2:8" ht="18.75">
      <c r="B25">
        <v>22</v>
      </c>
      <c r="C25" t="s">
        <v>7</v>
      </c>
      <c r="G25">
        <v>64</v>
      </c>
      <c r="H25" t="s">
        <v>91</v>
      </c>
    </row>
    <row r="26" spans="2:8" ht="18.75">
      <c r="B26">
        <v>23</v>
      </c>
      <c r="C26" t="s">
        <v>8</v>
      </c>
      <c r="G26">
        <v>228</v>
      </c>
      <c r="H26" t="s">
        <v>53</v>
      </c>
    </row>
    <row r="27" spans="2:8" ht="18.75">
      <c r="B27">
        <v>24</v>
      </c>
      <c r="C27" t="s">
        <v>9</v>
      </c>
      <c r="G27">
        <v>6</v>
      </c>
      <c r="H27" t="s">
        <v>85</v>
      </c>
    </row>
    <row r="28" spans="2:8" ht="18.75">
      <c r="B28">
        <v>25</v>
      </c>
      <c r="C28" t="s">
        <v>10</v>
      </c>
      <c r="G28">
        <v>184</v>
      </c>
      <c r="H28" t="s">
        <v>106</v>
      </c>
    </row>
    <row r="29" spans="2:8" ht="18.75">
      <c r="B29">
        <v>26</v>
      </c>
      <c r="C29" t="s">
        <v>196</v>
      </c>
      <c r="G29">
        <v>120</v>
      </c>
      <c r="H29" t="s">
        <v>54</v>
      </c>
    </row>
    <row r="30" spans="2:8" ht="18.75">
      <c r="B30">
        <v>27</v>
      </c>
      <c r="C30" t="s">
        <v>189</v>
      </c>
      <c r="G30">
        <v>65</v>
      </c>
      <c r="H30" t="s">
        <v>92</v>
      </c>
    </row>
    <row r="31" spans="2:8" ht="18.75">
      <c r="B31">
        <v>28</v>
      </c>
      <c r="C31" t="s">
        <v>191</v>
      </c>
      <c r="G31">
        <v>185</v>
      </c>
      <c r="H31" t="s">
        <v>107</v>
      </c>
    </row>
    <row r="32" spans="2:8" ht="18.75">
      <c r="B32">
        <v>29</v>
      </c>
      <c r="C32" t="s">
        <v>190</v>
      </c>
      <c r="G32">
        <v>216</v>
      </c>
      <c r="H32" t="s">
        <v>55</v>
      </c>
    </row>
    <row r="33" spans="2:8" ht="18.75">
      <c r="B33">
        <v>30</v>
      </c>
      <c r="C33" t="s">
        <v>194</v>
      </c>
      <c r="G33">
        <v>229</v>
      </c>
      <c r="H33" t="s">
        <v>56</v>
      </c>
    </row>
    <row r="34" spans="2:8" ht="18.75">
      <c r="B34">
        <v>31</v>
      </c>
      <c r="C34" t="s">
        <v>193</v>
      </c>
      <c r="G34">
        <v>7</v>
      </c>
      <c r="H34" t="s">
        <v>146</v>
      </c>
    </row>
    <row r="35" spans="2:8" ht="18.75">
      <c r="B35">
        <v>32</v>
      </c>
      <c r="C35" t="s">
        <v>197</v>
      </c>
      <c r="G35">
        <v>121</v>
      </c>
      <c r="H35" t="s">
        <v>103</v>
      </c>
    </row>
    <row r="36" spans="2:8" ht="18.75">
      <c r="B36">
        <v>33</v>
      </c>
      <c r="C36" t="s">
        <v>198</v>
      </c>
      <c r="G36">
        <v>66</v>
      </c>
      <c r="H36" t="s">
        <v>57</v>
      </c>
    </row>
    <row r="37" spans="2:8" ht="18.75">
      <c r="B37">
        <v>34</v>
      </c>
      <c r="C37" t="s">
        <v>11</v>
      </c>
      <c r="G37">
        <v>67</v>
      </c>
      <c r="H37" t="s">
        <v>93</v>
      </c>
    </row>
    <row r="38" spans="2:8" ht="18.75">
      <c r="B38">
        <v>35</v>
      </c>
      <c r="C38" t="s">
        <v>12</v>
      </c>
      <c r="G38">
        <v>8</v>
      </c>
      <c r="H38" t="s">
        <v>86</v>
      </c>
    </row>
    <row r="39" spans="2:8" ht="18.75">
      <c r="B39">
        <v>36</v>
      </c>
      <c r="C39" t="s">
        <v>13</v>
      </c>
      <c r="G39">
        <v>68</v>
      </c>
      <c r="H39" t="s">
        <v>94</v>
      </c>
    </row>
    <row r="40" spans="2:8" ht="18.75">
      <c r="B40">
        <v>37</v>
      </c>
      <c r="C40" t="s">
        <v>14</v>
      </c>
      <c r="G40">
        <v>164</v>
      </c>
      <c r="H40" t="s">
        <v>58</v>
      </c>
    </row>
    <row r="41" spans="2:8" ht="18.75">
      <c r="B41">
        <v>38</v>
      </c>
      <c r="C41" t="s">
        <v>725</v>
      </c>
      <c r="G41">
        <v>69</v>
      </c>
      <c r="H41" t="s">
        <v>95</v>
      </c>
    </row>
    <row r="42" spans="2:8" ht="18.75">
      <c r="B42">
        <v>39</v>
      </c>
      <c r="C42" t="s">
        <v>164</v>
      </c>
      <c r="G42">
        <v>230</v>
      </c>
      <c r="H42" t="s">
        <v>59</v>
      </c>
    </row>
    <row r="43" spans="2:8" ht="18.75">
      <c r="B43">
        <v>40</v>
      </c>
      <c r="C43" t="s">
        <v>395</v>
      </c>
      <c r="G43">
        <v>70</v>
      </c>
      <c r="H43" t="s">
        <v>60</v>
      </c>
    </row>
    <row r="44" spans="2:8" ht="18.75">
      <c r="B44">
        <v>41</v>
      </c>
      <c r="C44" t="s">
        <v>396</v>
      </c>
      <c r="G44">
        <v>71</v>
      </c>
      <c r="H44" t="s">
        <v>96</v>
      </c>
    </row>
    <row r="45" spans="2:8" ht="18.75">
      <c r="B45">
        <v>42</v>
      </c>
      <c r="C45" t="s">
        <v>15</v>
      </c>
      <c r="G45">
        <v>221</v>
      </c>
      <c r="H45" t="s">
        <v>61</v>
      </c>
    </row>
    <row r="46" spans="2:8" ht="18.75">
      <c r="B46">
        <v>43</v>
      </c>
      <c r="C46" t="s">
        <v>16</v>
      </c>
      <c r="G46">
        <v>186</v>
      </c>
      <c r="H46" t="s">
        <v>108</v>
      </c>
    </row>
    <row r="47" spans="2:8" ht="18.75">
      <c r="B47">
        <v>44</v>
      </c>
      <c r="C47" t="s">
        <v>17</v>
      </c>
      <c r="G47">
        <v>9</v>
      </c>
      <c r="H47" t="s">
        <v>87</v>
      </c>
    </row>
    <row r="48" spans="2:8" ht="18.75">
      <c r="B48">
        <v>45</v>
      </c>
      <c r="C48" t="s">
        <v>18</v>
      </c>
      <c r="G48">
        <v>201</v>
      </c>
      <c r="H48" t="s">
        <v>62</v>
      </c>
    </row>
    <row r="49" spans="2:8" ht="18.75">
      <c r="B49">
        <v>46</v>
      </c>
      <c r="C49" t="s">
        <v>19</v>
      </c>
      <c r="G49">
        <v>202</v>
      </c>
      <c r="H49" t="s">
        <v>110</v>
      </c>
    </row>
    <row r="50" spans="2:8" ht="18.75">
      <c r="B50">
        <v>47</v>
      </c>
      <c r="C50" t="s">
        <v>20</v>
      </c>
      <c r="G50">
        <v>187</v>
      </c>
      <c r="H50" t="s">
        <v>109</v>
      </c>
    </row>
    <row r="51" spans="2:8" ht="18.75">
      <c r="B51">
        <v>48</v>
      </c>
      <c r="C51" t="s">
        <v>21</v>
      </c>
      <c r="G51">
        <v>72</v>
      </c>
      <c r="H51" t="s">
        <v>97</v>
      </c>
    </row>
    <row r="52" spans="2:8" ht="18.75">
      <c r="B52">
        <v>49</v>
      </c>
      <c r="C52" t="s">
        <v>141</v>
      </c>
      <c r="G52">
        <v>73</v>
      </c>
      <c r="H52" t="s">
        <v>250</v>
      </c>
    </row>
    <row r="53" spans="2:8" ht="18.75">
      <c r="B53">
        <v>50</v>
      </c>
      <c r="C53" t="s">
        <v>726</v>
      </c>
      <c r="G53">
        <v>203</v>
      </c>
      <c r="H53" t="s">
        <v>356</v>
      </c>
    </row>
    <row r="54" spans="2:8" ht="18.75">
      <c r="B54">
        <v>51</v>
      </c>
      <c r="C54" t="s">
        <v>22</v>
      </c>
      <c r="G54">
        <v>165</v>
      </c>
      <c r="H54" t="s">
        <v>326</v>
      </c>
    </row>
    <row r="55" spans="2:8" ht="18.75">
      <c r="B55">
        <v>52</v>
      </c>
      <c r="C55" t="s">
        <v>143</v>
      </c>
      <c r="G55">
        <v>74</v>
      </c>
      <c r="H55" t="s">
        <v>251</v>
      </c>
    </row>
    <row r="56" spans="2:8" ht="18.75">
      <c r="B56">
        <v>53</v>
      </c>
      <c r="C56" t="s">
        <v>397</v>
      </c>
      <c r="G56">
        <v>122</v>
      </c>
      <c r="H56" t="s">
        <v>291</v>
      </c>
    </row>
    <row r="57" spans="2:8" ht="18.75">
      <c r="B57">
        <v>54</v>
      </c>
      <c r="C57" t="s">
        <v>183</v>
      </c>
      <c r="G57">
        <v>166</v>
      </c>
      <c r="H57" t="s">
        <v>327</v>
      </c>
    </row>
    <row r="58" spans="2:8" ht="18.75">
      <c r="B58">
        <v>55</v>
      </c>
      <c r="C58" t="s">
        <v>181</v>
      </c>
      <c r="G58">
        <v>10</v>
      </c>
      <c r="H58" t="s">
        <v>199</v>
      </c>
    </row>
    <row r="59" spans="2:8" ht="18.75">
      <c r="B59">
        <v>56</v>
      </c>
      <c r="C59" t="s">
        <v>180</v>
      </c>
      <c r="G59">
        <v>123</v>
      </c>
      <c r="H59" t="s">
        <v>292</v>
      </c>
    </row>
    <row r="60" spans="2:8" ht="18.75">
      <c r="B60">
        <v>57</v>
      </c>
      <c r="C60" t="s">
        <v>182</v>
      </c>
      <c r="G60">
        <v>75</v>
      </c>
      <c r="H60" t="s">
        <v>252</v>
      </c>
    </row>
    <row r="61" spans="2:8" ht="18.75">
      <c r="B61">
        <v>58</v>
      </c>
      <c r="C61" t="s">
        <v>186</v>
      </c>
      <c r="G61">
        <v>124</v>
      </c>
      <c r="H61" t="s">
        <v>293</v>
      </c>
    </row>
    <row r="62" spans="2:8" ht="18.75">
      <c r="B62">
        <v>59</v>
      </c>
      <c r="C62" t="s">
        <v>184</v>
      </c>
      <c r="G62">
        <v>76</v>
      </c>
      <c r="H62" t="s">
        <v>253</v>
      </c>
    </row>
    <row r="63" spans="2:8" ht="18.75">
      <c r="B63">
        <v>60</v>
      </c>
      <c r="C63" t="s">
        <v>185</v>
      </c>
      <c r="G63">
        <v>167</v>
      </c>
      <c r="H63" t="s">
        <v>328</v>
      </c>
    </row>
    <row r="64" spans="2:8" ht="18.75">
      <c r="B64">
        <v>61</v>
      </c>
      <c r="C64" t="s">
        <v>187</v>
      </c>
      <c r="G64">
        <v>168</v>
      </c>
      <c r="H64" t="s">
        <v>329</v>
      </c>
    </row>
    <row r="65" spans="2:8" ht="18.75">
      <c r="B65">
        <v>62</v>
      </c>
      <c r="C65" t="s">
        <v>23</v>
      </c>
      <c r="G65">
        <v>188</v>
      </c>
      <c r="H65" t="s">
        <v>344</v>
      </c>
    </row>
    <row r="66" spans="2:8" ht="18.75">
      <c r="B66">
        <v>63</v>
      </c>
      <c r="C66" t="s">
        <v>24</v>
      </c>
      <c r="G66">
        <v>77</v>
      </c>
      <c r="H66" t="s">
        <v>254</v>
      </c>
    </row>
    <row r="67" spans="2:8" ht="18.75">
      <c r="B67">
        <v>64</v>
      </c>
      <c r="C67" t="s">
        <v>25</v>
      </c>
      <c r="G67">
        <v>169</v>
      </c>
      <c r="H67" t="s">
        <v>330</v>
      </c>
    </row>
    <row r="68" spans="2:8" ht="18.75">
      <c r="B68">
        <v>65</v>
      </c>
      <c r="C68" t="s">
        <v>26</v>
      </c>
      <c r="G68">
        <v>78</v>
      </c>
      <c r="H68" t="s">
        <v>255</v>
      </c>
    </row>
    <row r="69" spans="2:8" ht="18.75">
      <c r="B69">
        <v>66</v>
      </c>
      <c r="C69" t="s">
        <v>27</v>
      </c>
      <c r="G69">
        <v>79</v>
      </c>
      <c r="H69" t="s">
        <v>256</v>
      </c>
    </row>
    <row r="70" spans="2:8" ht="18.75">
      <c r="B70">
        <v>67</v>
      </c>
      <c r="C70" t="s">
        <v>28</v>
      </c>
      <c r="G70">
        <v>125</v>
      </c>
      <c r="H70" t="s">
        <v>294</v>
      </c>
    </row>
    <row r="71" spans="2:8" ht="18.75">
      <c r="B71">
        <v>68</v>
      </c>
      <c r="C71" t="s">
        <v>29</v>
      </c>
      <c r="G71">
        <v>80</v>
      </c>
      <c r="H71" t="s">
        <v>257</v>
      </c>
    </row>
    <row r="72" spans="2:8" ht="18.75">
      <c r="B72">
        <v>69</v>
      </c>
      <c r="C72" t="s">
        <v>398</v>
      </c>
      <c r="G72">
        <v>222</v>
      </c>
      <c r="H72" t="s">
        <v>373</v>
      </c>
    </row>
    <row r="73" spans="2:8" ht="18.75">
      <c r="B73">
        <v>70</v>
      </c>
      <c r="C73" t="s">
        <v>727</v>
      </c>
      <c r="G73">
        <v>240</v>
      </c>
      <c r="H73" t="s">
        <v>386</v>
      </c>
    </row>
    <row r="74" spans="2:8" ht="18.75">
      <c r="B74">
        <v>71</v>
      </c>
      <c r="C74" t="s">
        <v>142</v>
      </c>
      <c r="G74">
        <v>52</v>
      </c>
      <c r="H74" t="s">
        <v>240</v>
      </c>
    </row>
    <row r="75" spans="2:8" ht="18.75">
      <c r="B75">
        <v>72</v>
      </c>
      <c r="C75" t="s">
        <v>728</v>
      </c>
      <c r="G75">
        <v>49</v>
      </c>
      <c r="H75" t="s">
        <v>237</v>
      </c>
    </row>
    <row r="76" spans="2:8" ht="18.75">
      <c r="B76">
        <v>73</v>
      </c>
      <c r="C76" t="s">
        <v>729</v>
      </c>
      <c r="G76">
        <v>126</v>
      </c>
      <c r="H76" t="s">
        <v>295</v>
      </c>
    </row>
    <row r="77" spans="2:8" ht="18.75">
      <c r="B77">
        <v>74</v>
      </c>
      <c r="C77" t="s">
        <v>30</v>
      </c>
      <c r="G77">
        <v>127</v>
      </c>
      <c r="H77" t="s">
        <v>296</v>
      </c>
    </row>
    <row r="78" spans="2:8" ht="18.75">
      <c r="B78">
        <v>75</v>
      </c>
      <c r="C78" t="s">
        <v>165</v>
      </c>
      <c r="G78">
        <v>241</v>
      </c>
      <c r="H78" t="s">
        <v>387</v>
      </c>
    </row>
    <row r="79" spans="2:8" ht="18.75">
      <c r="B79">
        <v>76</v>
      </c>
      <c r="C79" t="s">
        <v>31</v>
      </c>
      <c r="G79">
        <v>204</v>
      </c>
      <c r="H79" t="s">
        <v>357</v>
      </c>
    </row>
    <row r="80" spans="2:8" ht="18.75">
      <c r="B80">
        <v>77</v>
      </c>
      <c r="C80" t="s">
        <v>32</v>
      </c>
      <c r="G80">
        <v>81</v>
      </c>
      <c r="H80" t="s">
        <v>258</v>
      </c>
    </row>
    <row r="81" spans="2:8" ht="18.75">
      <c r="B81">
        <v>78</v>
      </c>
      <c r="C81" t="s">
        <v>33</v>
      </c>
      <c r="G81">
        <v>82</v>
      </c>
      <c r="H81" t="s">
        <v>259</v>
      </c>
    </row>
    <row r="82" spans="2:8" ht="18.75">
      <c r="B82">
        <v>79</v>
      </c>
      <c r="C82" t="s">
        <v>730</v>
      </c>
      <c r="G82">
        <v>11</v>
      </c>
      <c r="H82" t="s">
        <v>200</v>
      </c>
    </row>
    <row r="83" spans="2:8" ht="18.75">
      <c r="B83">
        <v>80</v>
      </c>
      <c r="C83" t="s">
        <v>399</v>
      </c>
      <c r="G83">
        <v>128</v>
      </c>
      <c r="H83" t="s">
        <v>297</v>
      </c>
    </row>
    <row r="84" spans="2:8" ht="18.75">
      <c r="B84">
        <v>81</v>
      </c>
      <c r="C84" t="s">
        <v>34</v>
      </c>
      <c r="G84">
        <v>83</v>
      </c>
      <c r="H84" t="s">
        <v>260</v>
      </c>
    </row>
    <row r="85" spans="2:8" ht="18.75">
      <c r="B85">
        <v>82</v>
      </c>
      <c r="C85" t="s">
        <v>172</v>
      </c>
      <c r="G85">
        <v>223</v>
      </c>
      <c r="H85" t="s">
        <v>374</v>
      </c>
    </row>
    <row r="86" spans="2:8" ht="18.75">
      <c r="B86">
        <v>83</v>
      </c>
      <c r="C86" t="s">
        <v>428</v>
      </c>
      <c r="G86">
        <v>156</v>
      </c>
      <c r="H86" t="s">
        <v>322</v>
      </c>
    </row>
    <row r="87" spans="2:8" ht="18.75">
      <c r="B87">
        <v>84</v>
      </c>
      <c r="C87" t="s">
        <v>171</v>
      </c>
      <c r="G87">
        <v>129</v>
      </c>
      <c r="H87" t="s">
        <v>298</v>
      </c>
    </row>
    <row r="88" spans="2:8" ht="18.75">
      <c r="B88">
        <v>85</v>
      </c>
      <c r="C88" t="s">
        <v>163</v>
      </c>
      <c r="G88">
        <v>231</v>
      </c>
      <c r="H88" t="s">
        <v>377</v>
      </c>
    </row>
    <row r="89" spans="2:8" ht="18.75">
      <c r="B89">
        <v>86</v>
      </c>
      <c r="C89" t="s">
        <v>162</v>
      </c>
      <c r="G89">
        <v>170</v>
      </c>
      <c r="H89" t="s">
        <v>331</v>
      </c>
    </row>
    <row r="90" spans="2:8" ht="18.75">
      <c r="B90">
        <v>87</v>
      </c>
      <c r="C90" t="s">
        <v>33</v>
      </c>
      <c r="G90">
        <v>232</v>
      </c>
      <c r="H90" t="s">
        <v>378</v>
      </c>
    </row>
    <row r="91" spans="2:8" ht="18.75">
      <c r="B91">
        <v>88</v>
      </c>
      <c r="C91" t="s">
        <v>35</v>
      </c>
      <c r="G91">
        <v>205</v>
      </c>
      <c r="H91" t="s">
        <v>358</v>
      </c>
    </row>
    <row r="92" spans="2:8" ht="18.75">
      <c r="B92">
        <v>89</v>
      </c>
      <c r="C92" t="s">
        <v>195</v>
      </c>
      <c r="G92">
        <v>171</v>
      </c>
      <c r="H92" t="s">
        <v>332</v>
      </c>
    </row>
    <row r="93" spans="2:8" ht="18.75">
      <c r="B93">
        <v>90</v>
      </c>
      <c r="C93" t="s">
        <v>192</v>
      </c>
      <c r="G93">
        <v>84</v>
      </c>
      <c r="H93" t="s">
        <v>261</v>
      </c>
    </row>
    <row r="94" spans="2:8" ht="18.75">
      <c r="B94">
        <v>91</v>
      </c>
      <c r="C94" t="s">
        <v>188</v>
      </c>
      <c r="G94">
        <v>85</v>
      </c>
      <c r="H94" t="s">
        <v>262</v>
      </c>
    </row>
    <row r="95" spans="2:8" ht="18.75">
      <c r="B95">
        <v>92</v>
      </c>
      <c r="C95" t="s">
        <v>179</v>
      </c>
      <c r="G95">
        <v>189</v>
      </c>
      <c r="H95" t="s">
        <v>345</v>
      </c>
    </row>
    <row r="96" spans="2:8" ht="18.75">
      <c r="B96">
        <v>93</v>
      </c>
      <c r="C96" t="s">
        <v>36</v>
      </c>
      <c r="G96">
        <v>172</v>
      </c>
      <c r="H96" t="s">
        <v>333</v>
      </c>
    </row>
    <row r="97" spans="2:8" ht="18.75">
      <c r="B97">
        <v>94</v>
      </c>
      <c r="C97" t="s">
        <v>37</v>
      </c>
      <c r="G97">
        <v>142</v>
      </c>
      <c r="H97" t="s">
        <v>388</v>
      </c>
    </row>
    <row r="98" spans="2:8" ht="18.75">
      <c r="B98">
        <v>95</v>
      </c>
      <c r="C98" t="s">
        <v>38</v>
      </c>
      <c r="G98">
        <v>173</v>
      </c>
      <c r="H98" t="s">
        <v>334</v>
      </c>
    </row>
    <row r="99" spans="2:8" ht="18.75">
      <c r="B99">
        <v>96</v>
      </c>
      <c r="C99" t="s">
        <v>731</v>
      </c>
      <c r="G99">
        <v>195</v>
      </c>
      <c r="H99" t="s">
        <v>351</v>
      </c>
    </row>
    <row r="100" spans="7:8" ht="18.75">
      <c r="G100">
        <v>130</v>
      </c>
      <c r="H100" t="s">
        <v>299</v>
      </c>
    </row>
    <row r="101" spans="7:8" ht="18.75">
      <c r="G101">
        <v>131</v>
      </c>
      <c r="H101" t="s">
        <v>300</v>
      </c>
    </row>
    <row r="102" spans="7:8" ht="18.75">
      <c r="G102">
        <v>12</v>
      </c>
      <c r="H102" t="s">
        <v>201</v>
      </c>
    </row>
    <row r="103" spans="7:8" ht="18.75">
      <c r="G103">
        <v>13</v>
      </c>
      <c r="H103" t="s">
        <v>202</v>
      </c>
    </row>
    <row r="104" spans="7:8" ht="18.75">
      <c r="G104">
        <v>14</v>
      </c>
      <c r="H104" t="s">
        <v>203</v>
      </c>
    </row>
    <row r="105" spans="7:8" ht="18.75">
      <c r="G105">
        <v>15</v>
      </c>
      <c r="H105" t="s">
        <v>204</v>
      </c>
    </row>
    <row r="106" spans="7:8" ht="18.75">
      <c r="G106">
        <v>132</v>
      </c>
      <c r="H106" t="s">
        <v>301</v>
      </c>
    </row>
    <row r="107" spans="7:8" ht="18.75">
      <c r="G107">
        <v>224</v>
      </c>
      <c r="H107" t="s">
        <v>375</v>
      </c>
    </row>
    <row r="108" spans="7:8" ht="18.75">
      <c r="G108">
        <v>16</v>
      </c>
      <c r="H108" t="s">
        <v>205</v>
      </c>
    </row>
    <row r="109" spans="7:8" ht="18.75">
      <c r="G109">
        <v>133</v>
      </c>
      <c r="H109" t="s">
        <v>302</v>
      </c>
    </row>
    <row r="110" spans="7:8" ht="18.75">
      <c r="G110">
        <v>174</v>
      </c>
      <c r="H110" t="s">
        <v>335</v>
      </c>
    </row>
    <row r="111" spans="7:8" ht="18.75">
      <c r="G111">
        <v>17</v>
      </c>
      <c r="H111" t="s">
        <v>206</v>
      </c>
    </row>
    <row r="112" spans="7:8" ht="18.75">
      <c r="G112">
        <v>206</v>
      </c>
      <c r="H112" t="s">
        <v>359</v>
      </c>
    </row>
    <row r="113" spans="7:8" ht="18.75">
      <c r="G113">
        <v>18</v>
      </c>
      <c r="H113" t="s">
        <v>207</v>
      </c>
    </row>
    <row r="114" spans="7:8" ht="18.75">
      <c r="G114">
        <v>197</v>
      </c>
      <c r="H114" t="s">
        <v>353</v>
      </c>
    </row>
    <row r="115" spans="7:8" ht="18.75">
      <c r="G115">
        <v>19</v>
      </c>
      <c r="H115" t="s">
        <v>208</v>
      </c>
    </row>
    <row r="116" spans="7:8" ht="18.75">
      <c r="G116">
        <v>86</v>
      </c>
      <c r="H116" t="s">
        <v>263</v>
      </c>
    </row>
    <row r="117" spans="7:8" ht="18.75">
      <c r="G117">
        <v>50</v>
      </c>
      <c r="H117" t="s">
        <v>238</v>
      </c>
    </row>
    <row r="118" spans="7:8" ht="18.75">
      <c r="G118">
        <v>22</v>
      </c>
      <c r="H118" t="s">
        <v>211</v>
      </c>
    </row>
    <row r="119" spans="7:8" ht="18.75">
      <c r="G119">
        <v>23</v>
      </c>
      <c r="H119" t="s">
        <v>212</v>
      </c>
    </row>
    <row r="120" spans="7:8" ht="18.75">
      <c r="G120">
        <v>24</v>
      </c>
      <c r="H120" t="s">
        <v>213</v>
      </c>
    </row>
    <row r="121" spans="7:8" ht="18.75">
      <c r="G121">
        <v>134</v>
      </c>
      <c r="H121" t="s">
        <v>303</v>
      </c>
    </row>
    <row r="122" spans="7:8" ht="18.75">
      <c r="G122">
        <v>25</v>
      </c>
      <c r="H122" t="s">
        <v>214</v>
      </c>
    </row>
    <row r="123" spans="7:8" ht="18.75">
      <c r="G123">
        <v>87</v>
      </c>
      <c r="H123" t="s">
        <v>264</v>
      </c>
    </row>
    <row r="124" spans="7:8" ht="18.75">
      <c r="G124">
        <v>88</v>
      </c>
      <c r="H124" t="s">
        <v>265</v>
      </c>
    </row>
    <row r="125" spans="7:8" ht="18.75">
      <c r="G125">
        <v>89</v>
      </c>
      <c r="H125" t="s">
        <v>389</v>
      </c>
    </row>
    <row r="126" spans="7:8" ht="18.75">
      <c r="G126">
        <v>135</v>
      </c>
      <c r="H126" t="s">
        <v>304</v>
      </c>
    </row>
    <row r="127" spans="7:8" ht="18.75">
      <c r="G127">
        <v>136</v>
      </c>
      <c r="H127" t="s">
        <v>305</v>
      </c>
    </row>
    <row r="128" spans="7:8" ht="18.75">
      <c r="G128">
        <v>137</v>
      </c>
      <c r="H128" t="s">
        <v>306</v>
      </c>
    </row>
    <row r="129" spans="7:8" ht="18.75">
      <c r="G129">
        <v>196</v>
      </c>
      <c r="H129" t="s">
        <v>352</v>
      </c>
    </row>
    <row r="130" spans="7:8" ht="18.75">
      <c r="G130">
        <v>90</v>
      </c>
      <c r="H130" t="s">
        <v>266</v>
      </c>
    </row>
    <row r="131" spans="7:8" ht="18.75">
      <c r="G131">
        <v>91</v>
      </c>
      <c r="H131" t="s">
        <v>267</v>
      </c>
    </row>
    <row r="132" spans="7:8" ht="18.75">
      <c r="G132">
        <v>26</v>
      </c>
      <c r="H132" t="s">
        <v>215</v>
      </c>
    </row>
    <row r="133" spans="7:8" ht="18.75">
      <c r="G133">
        <v>27</v>
      </c>
      <c r="H133" t="s">
        <v>216</v>
      </c>
    </row>
    <row r="134" spans="7:8" ht="18.75">
      <c r="G134">
        <v>92</v>
      </c>
      <c r="H134" t="s">
        <v>268</v>
      </c>
    </row>
    <row r="135" spans="7:8" ht="18.75">
      <c r="G135">
        <v>138</v>
      </c>
      <c r="H135" t="s">
        <v>307</v>
      </c>
    </row>
    <row r="136" spans="7:8" ht="18.75">
      <c r="G136">
        <v>51</v>
      </c>
      <c r="H136" t="s">
        <v>239</v>
      </c>
    </row>
    <row r="137" spans="7:8" ht="18.75">
      <c r="G137">
        <v>233</v>
      </c>
      <c r="H137" t="s">
        <v>379</v>
      </c>
    </row>
    <row r="138" spans="7:8" ht="18.75">
      <c r="G138">
        <v>93</v>
      </c>
      <c r="H138" t="s">
        <v>269</v>
      </c>
    </row>
    <row r="139" spans="7:8" ht="18.75">
      <c r="G139">
        <v>94</v>
      </c>
      <c r="H139" t="s">
        <v>270</v>
      </c>
    </row>
    <row r="140" spans="7:8" ht="18.75">
      <c r="G140">
        <v>217</v>
      </c>
      <c r="H140" t="s">
        <v>369</v>
      </c>
    </row>
    <row r="141" spans="7:8" ht="18.75">
      <c r="G141">
        <v>175</v>
      </c>
      <c r="H141" t="s">
        <v>336</v>
      </c>
    </row>
    <row r="142" spans="7:8" ht="18.75">
      <c r="G142">
        <v>207</v>
      </c>
      <c r="H142" t="s">
        <v>360</v>
      </c>
    </row>
    <row r="143" spans="7:8" ht="18.75">
      <c r="G143">
        <v>139</v>
      </c>
      <c r="H143" t="s">
        <v>308</v>
      </c>
    </row>
    <row r="144" spans="7:8" ht="18.75">
      <c r="G144">
        <v>140</v>
      </c>
      <c r="H144" t="s">
        <v>309</v>
      </c>
    </row>
    <row r="145" spans="7:8" ht="18.75">
      <c r="G145">
        <v>28</v>
      </c>
      <c r="H145" t="s">
        <v>217</v>
      </c>
    </row>
    <row r="146" spans="7:8" ht="18.75">
      <c r="G146">
        <v>141</v>
      </c>
      <c r="H146" t="s">
        <v>310</v>
      </c>
    </row>
    <row r="147" spans="7:8" ht="18.75">
      <c r="G147">
        <v>234</v>
      </c>
      <c r="H147" t="s">
        <v>380</v>
      </c>
    </row>
    <row r="148" spans="7:8" ht="18.75">
      <c r="G148">
        <v>95</v>
      </c>
      <c r="H148" t="s">
        <v>271</v>
      </c>
    </row>
    <row r="149" spans="7:8" ht="18.75">
      <c r="G149">
        <v>96</v>
      </c>
      <c r="H149" t="s">
        <v>272</v>
      </c>
    </row>
    <row r="150" spans="7:8" ht="18.75">
      <c r="G150">
        <v>29</v>
      </c>
      <c r="H150" t="s">
        <v>218</v>
      </c>
    </row>
    <row r="151" spans="7:8" ht="18.75">
      <c r="G151">
        <v>97</v>
      </c>
      <c r="H151" t="s">
        <v>273</v>
      </c>
    </row>
    <row r="152" spans="7:8" ht="18.75">
      <c r="G152">
        <v>53</v>
      </c>
      <c r="H152" t="s">
        <v>241</v>
      </c>
    </row>
    <row r="153" spans="7:8" ht="18.75">
      <c r="G153">
        <v>30</v>
      </c>
      <c r="H153" t="s">
        <v>219</v>
      </c>
    </row>
    <row r="154" spans="7:8" ht="18.75">
      <c r="G154">
        <v>235</v>
      </c>
      <c r="H154" t="s">
        <v>381</v>
      </c>
    </row>
    <row r="155" spans="7:8" ht="18.75">
      <c r="G155">
        <v>208</v>
      </c>
      <c r="H155" t="s">
        <v>361</v>
      </c>
    </row>
    <row r="156" spans="7:8" ht="18.75">
      <c r="G156">
        <v>54</v>
      </c>
      <c r="H156" t="s">
        <v>242</v>
      </c>
    </row>
    <row r="157" spans="7:8" ht="18.75">
      <c r="G157">
        <v>176</v>
      </c>
      <c r="H157" t="s">
        <v>337</v>
      </c>
    </row>
    <row r="158" spans="7:8" ht="18.75">
      <c r="G158">
        <v>98</v>
      </c>
      <c r="H158" t="s">
        <v>274</v>
      </c>
    </row>
    <row r="159" spans="7:8" ht="18.75">
      <c r="G159">
        <v>99</v>
      </c>
      <c r="H159" t="s">
        <v>275</v>
      </c>
    </row>
    <row r="160" spans="7:8" ht="18.75">
      <c r="G160">
        <v>209</v>
      </c>
      <c r="H160" t="s">
        <v>362</v>
      </c>
    </row>
    <row r="161" spans="7:8" ht="18.75">
      <c r="G161">
        <v>210</v>
      </c>
      <c r="H161" t="s">
        <v>363</v>
      </c>
    </row>
    <row r="162" spans="7:8" ht="18.75">
      <c r="G162">
        <v>20</v>
      </c>
      <c r="H162" t="s">
        <v>209</v>
      </c>
    </row>
    <row r="163" spans="7:8" ht="18.75">
      <c r="G163">
        <v>211</v>
      </c>
      <c r="H163" t="s">
        <v>364</v>
      </c>
    </row>
    <row r="164" spans="7:8" ht="18.75">
      <c r="G164">
        <v>143</v>
      </c>
      <c r="H164" t="s">
        <v>311</v>
      </c>
    </row>
    <row r="165" spans="7:8" ht="18.75">
      <c r="G165">
        <v>31</v>
      </c>
      <c r="H165" t="s">
        <v>220</v>
      </c>
    </row>
    <row r="166" spans="7:8" ht="18.75">
      <c r="G166">
        <v>32</v>
      </c>
      <c r="H166" t="s">
        <v>221</v>
      </c>
    </row>
    <row r="167" spans="7:8" ht="18.75">
      <c r="G167">
        <v>55</v>
      </c>
      <c r="H167" t="s">
        <v>243</v>
      </c>
    </row>
    <row r="168" spans="7:8" ht="18.75">
      <c r="G168">
        <v>177</v>
      </c>
      <c r="H168" t="s">
        <v>338</v>
      </c>
    </row>
    <row r="169" spans="7:8" ht="18.75">
      <c r="G169">
        <v>56</v>
      </c>
      <c r="H169" t="s">
        <v>244</v>
      </c>
    </row>
    <row r="170" spans="7:8" ht="18.75">
      <c r="G170">
        <v>190</v>
      </c>
      <c r="H170" t="s">
        <v>346</v>
      </c>
    </row>
    <row r="171" spans="7:8" ht="18.75">
      <c r="G171">
        <v>191</v>
      </c>
      <c r="H171" t="s">
        <v>347</v>
      </c>
    </row>
    <row r="172" spans="7:8" ht="18.75">
      <c r="G172">
        <v>33</v>
      </c>
      <c r="H172" t="s">
        <v>222</v>
      </c>
    </row>
    <row r="173" spans="7:8" ht="18.75">
      <c r="G173">
        <v>212</v>
      </c>
      <c r="H173" t="s">
        <v>365</v>
      </c>
    </row>
    <row r="174" spans="7:8" ht="18.75">
      <c r="G174">
        <v>144</v>
      </c>
      <c r="H174" t="s">
        <v>312</v>
      </c>
    </row>
    <row r="175" spans="7:8" ht="18.75">
      <c r="G175">
        <v>145</v>
      </c>
      <c r="H175" t="s">
        <v>313</v>
      </c>
    </row>
    <row r="176" spans="7:8" ht="18.75">
      <c r="G176">
        <v>236</v>
      </c>
      <c r="H176" t="s">
        <v>382</v>
      </c>
    </row>
    <row r="177" spans="7:8" ht="18.75">
      <c r="G177">
        <v>34</v>
      </c>
      <c r="H177" t="s">
        <v>223</v>
      </c>
    </row>
    <row r="178" spans="7:8" ht="18.75">
      <c r="G178">
        <v>218</v>
      </c>
      <c r="H178" t="s">
        <v>370</v>
      </c>
    </row>
    <row r="179" spans="7:8" ht="18.75">
      <c r="G179">
        <v>146</v>
      </c>
      <c r="H179" t="s">
        <v>314</v>
      </c>
    </row>
    <row r="180" spans="7:8" ht="18.75">
      <c r="G180">
        <v>147</v>
      </c>
      <c r="H180" t="s">
        <v>390</v>
      </c>
    </row>
    <row r="181" spans="7:8" ht="18.75">
      <c r="G181">
        <v>100</v>
      </c>
      <c r="H181" t="s">
        <v>276</v>
      </c>
    </row>
    <row r="182" spans="7:8" ht="18.75">
      <c r="G182">
        <v>178</v>
      </c>
      <c r="H182" t="s">
        <v>339</v>
      </c>
    </row>
    <row r="183" spans="7:8" ht="18.75">
      <c r="G183">
        <v>179</v>
      </c>
      <c r="H183" t="s">
        <v>340</v>
      </c>
    </row>
    <row r="184" spans="7:8" ht="18.75">
      <c r="G184">
        <v>180</v>
      </c>
      <c r="H184" t="s">
        <v>341</v>
      </c>
    </row>
    <row r="185" spans="7:8" ht="18.75">
      <c r="G185">
        <v>57</v>
      </c>
      <c r="H185" t="s">
        <v>245</v>
      </c>
    </row>
    <row r="186" spans="7:8" ht="18.75">
      <c r="G186">
        <v>148</v>
      </c>
      <c r="H186" t="s">
        <v>315</v>
      </c>
    </row>
    <row r="187" spans="7:8" ht="18.75">
      <c r="G187">
        <v>101</v>
      </c>
      <c r="H187" t="s">
        <v>277</v>
      </c>
    </row>
    <row r="188" spans="7:8" ht="18.75">
      <c r="G188">
        <v>35</v>
      </c>
      <c r="H188" t="s">
        <v>224</v>
      </c>
    </row>
    <row r="189" spans="7:8" ht="18.75">
      <c r="G189">
        <v>102</v>
      </c>
      <c r="H189" t="s">
        <v>278</v>
      </c>
    </row>
    <row r="190" spans="7:8" ht="18.75">
      <c r="G190">
        <v>149</v>
      </c>
      <c r="H190" t="s">
        <v>316</v>
      </c>
    </row>
    <row r="191" spans="7:8" ht="18.75">
      <c r="G191">
        <v>103</v>
      </c>
      <c r="H191" t="s">
        <v>279</v>
      </c>
    </row>
    <row r="192" spans="7:8" ht="18.75">
      <c r="G192">
        <v>104</v>
      </c>
      <c r="H192" t="s">
        <v>280</v>
      </c>
    </row>
    <row r="193" spans="7:8" ht="18.75">
      <c r="G193">
        <v>36</v>
      </c>
      <c r="H193" t="s">
        <v>225</v>
      </c>
    </row>
    <row r="194" spans="7:8" ht="18.75">
      <c r="G194">
        <v>150</v>
      </c>
      <c r="H194" t="s">
        <v>317</v>
      </c>
    </row>
    <row r="195" spans="7:8" ht="18.75">
      <c r="G195">
        <v>151</v>
      </c>
      <c r="H195" t="s">
        <v>318</v>
      </c>
    </row>
    <row r="196" spans="7:8" ht="18.75">
      <c r="G196">
        <v>58</v>
      </c>
      <c r="H196" t="s">
        <v>246</v>
      </c>
    </row>
    <row r="197" spans="7:8" ht="18.75">
      <c r="G197">
        <v>105</v>
      </c>
      <c r="H197" t="s">
        <v>281</v>
      </c>
    </row>
    <row r="198" spans="7:8" ht="18.75">
      <c r="G198">
        <v>106</v>
      </c>
      <c r="H198" t="s">
        <v>282</v>
      </c>
    </row>
    <row r="199" spans="7:8" ht="18.75">
      <c r="G199">
        <v>21</v>
      </c>
      <c r="H199" t="s">
        <v>210</v>
      </c>
    </row>
    <row r="200" spans="7:8" ht="18.75">
      <c r="G200">
        <v>152</v>
      </c>
      <c r="H200" t="s">
        <v>319</v>
      </c>
    </row>
    <row r="201" spans="7:8" ht="18.75">
      <c r="G201">
        <v>37</v>
      </c>
      <c r="H201" t="s">
        <v>226</v>
      </c>
    </row>
    <row r="202" spans="7:8" ht="18.75">
      <c r="G202">
        <v>219</v>
      </c>
      <c r="H202" t="s">
        <v>371</v>
      </c>
    </row>
    <row r="203" spans="7:8" ht="18.75">
      <c r="G203">
        <v>237</v>
      </c>
      <c r="H203" t="s">
        <v>383</v>
      </c>
    </row>
    <row r="204" spans="7:8" ht="18.75">
      <c r="G204">
        <v>107</v>
      </c>
      <c r="H204" t="s">
        <v>283</v>
      </c>
    </row>
    <row r="205" spans="7:8" ht="18.75">
      <c r="G205">
        <v>192</v>
      </c>
      <c r="H205" t="s">
        <v>348</v>
      </c>
    </row>
    <row r="206" spans="7:8" ht="18.75">
      <c r="G206">
        <v>225</v>
      </c>
      <c r="H206" t="s">
        <v>376</v>
      </c>
    </row>
    <row r="207" spans="7:8" ht="18.75">
      <c r="G207">
        <v>108</v>
      </c>
      <c r="H207" t="s">
        <v>284</v>
      </c>
    </row>
    <row r="208" spans="7:8" ht="18.75">
      <c r="G208">
        <v>153</v>
      </c>
      <c r="H208" t="s">
        <v>320</v>
      </c>
    </row>
    <row r="209" spans="7:8" ht="18.75">
      <c r="G209">
        <v>154</v>
      </c>
      <c r="H209" t="s">
        <v>391</v>
      </c>
    </row>
    <row r="210" spans="7:8" ht="18.75">
      <c r="G210">
        <v>38</v>
      </c>
      <c r="H210" t="s">
        <v>227</v>
      </c>
    </row>
    <row r="211" spans="7:8" ht="18.75">
      <c r="G211">
        <v>198</v>
      </c>
      <c r="H211" t="s">
        <v>354</v>
      </c>
    </row>
    <row r="212" spans="7:8" ht="18.75">
      <c r="G212">
        <v>39</v>
      </c>
      <c r="H212" t="s">
        <v>228</v>
      </c>
    </row>
    <row r="213" spans="7:8" ht="18.75">
      <c r="G213">
        <v>109</v>
      </c>
      <c r="H213" t="s">
        <v>285</v>
      </c>
    </row>
    <row r="214" spans="7:8" ht="18.75">
      <c r="G214">
        <v>40</v>
      </c>
      <c r="H214" t="s">
        <v>229</v>
      </c>
    </row>
    <row r="215" spans="7:8" ht="18.75">
      <c r="G215">
        <v>159</v>
      </c>
      <c r="H215" t="s">
        <v>325</v>
      </c>
    </row>
    <row r="216" spans="7:8" ht="18.75">
      <c r="G216">
        <v>41</v>
      </c>
      <c r="H216" t="s">
        <v>230</v>
      </c>
    </row>
    <row r="217" spans="7:8" ht="18.75">
      <c r="G217">
        <v>199</v>
      </c>
      <c r="H217" t="s">
        <v>355</v>
      </c>
    </row>
    <row r="218" spans="7:8" ht="18.75">
      <c r="G218">
        <v>110</v>
      </c>
      <c r="H218" t="s">
        <v>286</v>
      </c>
    </row>
    <row r="219" spans="7:8" ht="18.75">
      <c r="G219">
        <v>213</v>
      </c>
      <c r="H219" t="s">
        <v>366</v>
      </c>
    </row>
    <row r="220" spans="7:8" ht="18.75">
      <c r="G220">
        <v>59</v>
      </c>
      <c r="H220" t="s">
        <v>247</v>
      </c>
    </row>
    <row r="221" spans="7:8" ht="18.75">
      <c r="G221">
        <v>181</v>
      </c>
      <c r="H221" t="s">
        <v>342</v>
      </c>
    </row>
    <row r="222" spans="7:8" ht="18.75">
      <c r="G222">
        <v>111</v>
      </c>
      <c r="H222" t="s">
        <v>287</v>
      </c>
    </row>
    <row r="223" spans="7:8" ht="18.75">
      <c r="G223">
        <v>42</v>
      </c>
      <c r="H223" t="s">
        <v>231</v>
      </c>
    </row>
    <row r="224" spans="7:8" ht="18.75">
      <c r="G224">
        <v>43</v>
      </c>
      <c r="H224" t="s">
        <v>232</v>
      </c>
    </row>
    <row r="225" spans="7:8" ht="18.75">
      <c r="G225">
        <v>238</v>
      </c>
      <c r="H225" t="s">
        <v>384</v>
      </c>
    </row>
    <row r="226" spans="7:8" ht="18.75">
      <c r="G226">
        <v>60</v>
      </c>
      <c r="H226" t="s">
        <v>248</v>
      </c>
    </row>
    <row r="227" spans="7:8" ht="18.75">
      <c r="G227">
        <v>112</v>
      </c>
      <c r="H227" t="s">
        <v>288</v>
      </c>
    </row>
    <row r="228" spans="7:8" ht="18.75">
      <c r="G228">
        <v>155</v>
      </c>
      <c r="H228" t="s">
        <v>321</v>
      </c>
    </row>
    <row r="229" spans="7:8" ht="18.75">
      <c r="G229">
        <v>44</v>
      </c>
      <c r="H229" t="s">
        <v>233</v>
      </c>
    </row>
    <row r="230" spans="7:8" ht="18.75">
      <c r="G230">
        <v>157</v>
      </c>
      <c r="H230" t="s">
        <v>323</v>
      </c>
    </row>
    <row r="231" spans="7:8" ht="18.75">
      <c r="G231">
        <v>182</v>
      </c>
      <c r="H231" t="s">
        <v>343</v>
      </c>
    </row>
    <row r="232" spans="7:8" ht="18.75">
      <c r="G232">
        <v>193</v>
      </c>
      <c r="H232" t="s">
        <v>349</v>
      </c>
    </row>
    <row r="233" spans="7:8" ht="18.75">
      <c r="G233">
        <v>45</v>
      </c>
      <c r="H233" t="s">
        <v>234</v>
      </c>
    </row>
    <row r="234" spans="7:8" ht="18.75">
      <c r="G234">
        <v>61</v>
      </c>
      <c r="H234" t="s">
        <v>249</v>
      </c>
    </row>
    <row r="235" spans="7:8" ht="18.75">
      <c r="G235">
        <v>158</v>
      </c>
      <c r="H235" t="s">
        <v>324</v>
      </c>
    </row>
    <row r="236" spans="7:8" ht="18.75">
      <c r="G236">
        <v>194</v>
      </c>
      <c r="H236" t="s">
        <v>350</v>
      </c>
    </row>
    <row r="237" spans="7:8" ht="18.75">
      <c r="G237">
        <v>46</v>
      </c>
      <c r="H237" t="s">
        <v>235</v>
      </c>
    </row>
    <row r="238" spans="7:8" ht="18.75">
      <c r="G238">
        <v>239</v>
      </c>
      <c r="H238" t="s">
        <v>385</v>
      </c>
    </row>
    <row r="239" spans="7:8" ht="18.75">
      <c r="G239">
        <v>214</v>
      </c>
      <c r="H239" t="s">
        <v>367</v>
      </c>
    </row>
    <row r="240" spans="7:8" ht="18.75">
      <c r="G240">
        <v>215</v>
      </c>
      <c r="H240" t="s">
        <v>368</v>
      </c>
    </row>
    <row r="241" spans="7:8" ht="18.75">
      <c r="G241">
        <v>220</v>
      </c>
      <c r="H241" t="s">
        <v>372</v>
      </c>
    </row>
    <row r="242" spans="7:8" ht="18.75">
      <c r="G242">
        <v>47</v>
      </c>
      <c r="H242" t="s">
        <v>236</v>
      </c>
    </row>
    <row r="243" spans="7:8" ht="18.75">
      <c r="G243">
        <v>113</v>
      </c>
      <c r="H243" t="s">
        <v>289</v>
      </c>
    </row>
    <row r="244" spans="7:8" ht="18.75">
      <c r="G244">
        <v>114</v>
      </c>
      <c r="H244" t="s">
        <v>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村田　祐介</dc:creator>
  <cp:keywords/>
  <dc:description/>
  <cp:lastModifiedBy>村田　祐介</cp:lastModifiedBy>
  <cp:lastPrinted>2014-09-03T01:32:37Z</cp:lastPrinted>
  <dcterms:created xsi:type="dcterms:W3CDTF">2013-09-03T04:33:06Z</dcterms:created>
  <dcterms:modified xsi:type="dcterms:W3CDTF">2015-04-02T01:22:20Z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